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20" yWindow="330" windowWidth="15480" windowHeight="8940"/>
  </bookViews>
  <sheets>
    <sheet name="貿易統計－輸出" sheetId="7" r:id="rId1"/>
  </sheets>
  <definedNames>
    <definedName name="_xlnm.Print_Area" localSheetId="0">'貿易統計－輸出'!$B$1:$AL$209</definedName>
    <definedName name="_xlnm.Print_Area">#REF!</definedName>
  </definedNames>
  <calcPr calcId="145621"/>
</workbook>
</file>

<file path=xl/calcChain.xml><?xml version="1.0" encoding="utf-8"?>
<calcChain xmlns="http://schemas.openxmlformats.org/spreadsheetml/2006/main">
  <c r="D208" i="7" l="1"/>
  <c r="D196" i="7" l="1"/>
  <c r="E196" i="7"/>
  <c r="F196" i="7" s="1"/>
  <c r="AI207" i="7" l="1"/>
  <c r="AI208" i="7" s="1"/>
  <c r="AJ207" i="7"/>
  <c r="AJ208" i="7" s="1"/>
  <c r="AK207" i="7"/>
  <c r="AK208" i="7" s="1"/>
  <c r="AL207" i="7"/>
  <c r="AL208" i="7" s="1"/>
  <c r="E207" i="7"/>
  <c r="E208" i="7" s="1"/>
  <c r="G207" i="7"/>
  <c r="G208" i="7" s="1"/>
  <c r="H207" i="7"/>
  <c r="H208" i="7" s="1"/>
  <c r="I207" i="7"/>
  <c r="I208" i="7" s="1"/>
  <c r="J207" i="7"/>
  <c r="J208" i="7" s="1"/>
  <c r="K207" i="7"/>
  <c r="K208" i="7" s="1"/>
  <c r="L207" i="7"/>
  <c r="L208" i="7" s="1"/>
  <c r="M207" i="7"/>
  <c r="M208" i="7" s="1"/>
  <c r="N207" i="7"/>
  <c r="N208" i="7" s="1"/>
  <c r="O207" i="7"/>
  <c r="O208" i="7" s="1"/>
  <c r="P207" i="7"/>
  <c r="P208" i="7" s="1"/>
  <c r="Q207" i="7"/>
  <c r="Q208" i="7" s="1"/>
  <c r="R207" i="7"/>
  <c r="R208" i="7" s="1"/>
  <c r="S207" i="7"/>
  <c r="S208" i="7" s="1"/>
  <c r="T207" i="7"/>
  <c r="T208" i="7" s="1"/>
  <c r="U207" i="7"/>
  <c r="U208" i="7" s="1"/>
  <c r="V207" i="7"/>
  <c r="V208" i="7" s="1"/>
  <c r="W207" i="7"/>
  <c r="W208" i="7" s="1"/>
  <c r="X207" i="7"/>
  <c r="X208" i="7" s="1"/>
  <c r="Y207" i="7"/>
  <c r="Y208" i="7" s="1"/>
  <c r="Z207" i="7"/>
  <c r="Z208" i="7" s="1"/>
  <c r="AA207" i="7"/>
  <c r="AA208" i="7" s="1"/>
  <c r="AB207" i="7"/>
  <c r="AB208" i="7" s="1"/>
  <c r="AC207" i="7"/>
  <c r="AC208" i="7" s="1"/>
  <c r="AD207" i="7"/>
  <c r="AD208" i="7" s="1"/>
  <c r="AE207" i="7"/>
  <c r="AE208" i="7" s="1"/>
  <c r="AF207" i="7"/>
  <c r="AF208" i="7" s="1"/>
  <c r="E195" i="7" l="1"/>
  <c r="D195" i="7"/>
  <c r="D207" i="7" s="1"/>
  <c r="F195" i="7" l="1"/>
  <c r="AI194" i="7"/>
  <c r="D192" i="7"/>
  <c r="E192" i="7"/>
  <c r="D191" i="7" l="1"/>
  <c r="E191" i="7"/>
  <c r="D190" i="7" l="1"/>
  <c r="E190" i="7"/>
  <c r="D189" i="7" l="1"/>
  <c r="E189" i="7"/>
  <c r="D188" i="7" l="1"/>
  <c r="E188" i="7"/>
  <c r="D187" i="7" l="1"/>
  <c r="E187" i="7"/>
  <c r="D186" i="7" l="1"/>
  <c r="E186" i="7"/>
  <c r="D185" i="7" l="1"/>
  <c r="E185" i="7"/>
  <c r="D184" i="7" l="1"/>
  <c r="E184" i="7"/>
  <c r="D183" i="7" l="1"/>
  <c r="E183" i="7"/>
  <c r="D182" i="7" l="1"/>
  <c r="E182" i="7"/>
  <c r="AJ193" i="7" l="1"/>
  <c r="AJ194" i="7" s="1"/>
  <c r="AK193" i="7"/>
  <c r="AK194" i="7" s="1"/>
  <c r="AL193" i="7"/>
  <c r="AL194" i="7" s="1"/>
  <c r="AI193" i="7"/>
  <c r="E193" i="7"/>
  <c r="G193" i="7"/>
  <c r="G194" i="7" s="1"/>
  <c r="H193" i="7"/>
  <c r="H194" i="7" s="1"/>
  <c r="I193" i="7"/>
  <c r="I194" i="7" s="1"/>
  <c r="J193" i="7"/>
  <c r="J194" i="7" s="1"/>
  <c r="K193" i="7"/>
  <c r="K194" i="7" s="1"/>
  <c r="L193" i="7"/>
  <c r="L194" i="7" s="1"/>
  <c r="M193" i="7"/>
  <c r="M194" i="7" s="1"/>
  <c r="N193" i="7"/>
  <c r="N194" i="7" s="1"/>
  <c r="O193" i="7"/>
  <c r="O194" i="7" s="1"/>
  <c r="P193" i="7"/>
  <c r="P194" i="7" s="1"/>
  <c r="Q193" i="7"/>
  <c r="Q194" i="7" s="1"/>
  <c r="R193" i="7"/>
  <c r="R194" i="7" s="1"/>
  <c r="S193" i="7"/>
  <c r="S194" i="7" s="1"/>
  <c r="T193" i="7"/>
  <c r="T194" i="7" s="1"/>
  <c r="U193" i="7"/>
  <c r="U194" i="7" s="1"/>
  <c r="V193" i="7"/>
  <c r="V194" i="7" s="1"/>
  <c r="W193" i="7"/>
  <c r="W194" i="7" s="1"/>
  <c r="X193" i="7"/>
  <c r="X194" i="7" s="1"/>
  <c r="Y193" i="7"/>
  <c r="Y194" i="7" s="1"/>
  <c r="Z193" i="7"/>
  <c r="Z194" i="7" s="1"/>
  <c r="AA193" i="7"/>
  <c r="AA194" i="7" s="1"/>
  <c r="AB193" i="7"/>
  <c r="AB194" i="7" s="1"/>
  <c r="AC193" i="7"/>
  <c r="AC194" i="7" s="1"/>
  <c r="AD193" i="7"/>
  <c r="AD194" i="7" s="1"/>
  <c r="AE193" i="7"/>
  <c r="AE194" i="7" s="1"/>
  <c r="AF193" i="7"/>
  <c r="AF194" i="7" s="1"/>
  <c r="E181" i="7" l="1"/>
  <c r="D181" i="7"/>
  <c r="D193" i="7" s="1"/>
  <c r="X179" i="7" l="1"/>
  <c r="D178" i="7" l="1"/>
  <c r="E178" i="7"/>
  <c r="F192" i="7" s="1"/>
  <c r="D177" i="7" l="1"/>
  <c r="E177" i="7"/>
  <c r="F191" i="7" s="1"/>
  <c r="D176" i="7" l="1"/>
  <c r="E176" i="7"/>
  <c r="F190" i="7" s="1"/>
  <c r="D175" i="7" l="1"/>
  <c r="E175" i="7"/>
  <c r="F189" i="7" s="1"/>
  <c r="D174" i="7" l="1"/>
  <c r="E174" i="7"/>
  <c r="F188" i="7" s="1"/>
  <c r="D173" i="7" l="1"/>
  <c r="E173" i="7"/>
  <c r="F187" i="7" s="1"/>
  <c r="D172" i="7" l="1"/>
  <c r="E172" i="7"/>
  <c r="F186" i="7" s="1"/>
  <c r="D171" i="7" l="1"/>
  <c r="E171" i="7"/>
  <c r="F185" i="7" s="1"/>
  <c r="AJ179" i="7"/>
  <c r="AJ180" i="7" s="1"/>
  <c r="AK179" i="7"/>
  <c r="AK180" i="7" s="1"/>
  <c r="AL179" i="7"/>
  <c r="AL180" i="7" s="1"/>
  <c r="AI179" i="7"/>
  <c r="AI180" i="7" s="1"/>
  <c r="E170" i="7"/>
  <c r="F184" i="7" s="1"/>
  <c r="G179" i="7"/>
  <c r="G180" i="7" s="1"/>
  <c r="H179" i="7"/>
  <c r="H180" i="7" s="1"/>
  <c r="I179" i="7"/>
  <c r="I180" i="7" s="1"/>
  <c r="J179" i="7"/>
  <c r="J180" i="7" s="1"/>
  <c r="K179" i="7"/>
  <c r="K180" i="7" s="1"/>
  <c r="L179" i="7"/>
  <c r="L180" i="7" s="1"/>
  <c r="M179" i="7"/>
  <c r="M180" i="7" s="1"/>
  <c r="N179" i="7"/>
  <c r="N180" i="7" s="1"/>
  <c r="O179" i="7"/>
  <c r="O180" i="7" s="1"/>
  <c r="P179" i="7"/>
  <c r="P180" i="7" s="1"/>
  <c r="Q179" i="7"/>
  <c r="Q180" i="7" s="1"/>
  <c r="R179" i="7"/>
  <c r="R180" i="7" s="1"/>
  <c r="S179" i="7"/>
  <c r="S180" i="7" s="1"/>
  <c r="T179" i="7"/>
  <c r="T180" i="7" s="1"/>
  <c r="U179" i="7"/>
  <c r="U180" i="7" s="1"/>
  <c r="V179" i="7"/>
  <c r="V180" i="7" s="1"/>
  <c r="W179" i="7"/>
  <c r="W180" i="7" s="1"/>
  <c r="X180" i="7"/>
  <c r="Y179" i="7"/>
  <c r="Y180" i="7" s="1"/>
  <c r="Z179" i="7"/>
  <c r="Z180" i="7" s="1"/>
  <c r="AA179" i="7"/>
  <c r="AA180" i="7" s="1"/>
  <c r="AB179" i="7"/>
  <c r="AB180" i="7" s="1"/>
  <c r="AC179" i="7"/>
  <c r="AC180" i="7" s="1"/>
  <c r="AD179" i="7"/>
  <c r="AD180" i="7" s="1"/>
  <c r="AE179" i="7"/>
  <c r="AE180" i="7" s="1"/>
  <c r="AF179" i="7"/>
  <c r="AF180" i="7" s="1"/>
  <c r="D170" i="7"/>
  <c r="E169" i="7"/>
  <c r="F183" i="7" s="1"/>
  <c r="D169" i="7"/>
  <c r="D168" i="7"/>
  <c r="E168" i="7"/>
  <c r="F182" i="7" s="1"/>
  <c r="F168" i="7"/>
  <c r="E167" i="7"/>
  <c r="E153" i="7"/>
  <c r="F167" i="7" s="1"/>
  <c r="E154" i="7"/>
  <c r="D167" i="7"/>
  <c r="D194" i="7" s="1"/>
  <c r="D153" i="7"/>
  <c r="D154" i="7"/>
  <c r="D165" i="7" s="1"/>
  <c r="D166" i="7" s="1"/>
  <c r="D140" i="7"/>
  <c r="D141" i="7"/>
  <c r="D142" i="7"/>
  <c r="D143" i="7"/>
  <c r="D144" i="7"/>
  <c r="D145" i="7"/>
  <c r="D146" i="7"/>
  <c r="D147" i="7"/>
  <c r="D148" i="7"/>
  <c r="D149" i="7"/>
  <c r="D150" i="7"/>
  <c r="D155" i="7"/>
  <c r="D156" i="7"/>
  <c r="D157" i="7"/>
  <c r="D158" i="7"/>
  <c r="D159" i="7"/>
  <c r="D160" i="7"/>
  <c r="D161" i="7"/>
  <c r="D162" i="7"/>
  <c r="D163" i="7"/>
  <c r="D164" i="7"/>
  <c r="D139" i="7"/>
  <c r="AK165" i="7"/>
  <c r="AK166" i="7" s="1"/>
  <c r="AJ165" i="7"/>
  <c r="H165" i="7"/>
  <c r="AJ166" i="7"/>
  <c r="AL165" i="7"/>
  <c r="AL166" i="7"/>
  <c r="AI165" i="7"/>
  <c r="AI166" i="7"/>
  <c r="H166" i="7"/>
  <c r="I165" i="7"/>
  <c r="I166" i="7" s="1"/>
  <c r="J165" i="7"/>
  <c r="J166" i="7" s="1"/>
  <c r="K165" i="7"/>
  <c r="K166" i="7" s="1"/>
  <c r="L165" i="7"/>
  <c r="L166" i="7" s="1"/>
  <c r="M165" i="7"/>
  <c r="M166" i="7" s="1"/>
  <c r="N165" i="7"/>
  <c r="N166" i="7" s="1"/>
  <c r="O165" i="7"/>
  <c r="O166" i="7" s="1"/>
  <c r="P165" i="7"/>
  <c r="P166" i="7" s="1"/>
  <c r="Q165" i="7"/>
  <c r="Q166" i="7" s="1"/>
  <c r="R165" i="7"/>
  <c r="R166" i="7" s="1"/>
  <c r="S165" i="7"/>
  <c r="S166" i="7" s="1"/>
  <c r="T165" i="7"/>
  <c r="T166" i="7" s="1"/>
  <c r="U165" i="7"/>
  <c r="U166" i="7" s="1"/>
  <c r="V165" i="7"/>
  <c r="V166" i="7" s="1"/>
  <c r="W165" i="7"/>
  <c r="W166" i="7" s="1"/>
  <c r="X165" i="7"/>
  <c r="X166" i="7" s="1"/>
  <c r="Y165" i="7"/>
  <c r="Y166" i="7" s="1"/>
  <c r="Z165" i="7"/>
  <c r="Z166" i="7" s="1"/>
  <c r="AA165" i="7"/>
  <c r="AA166" i="7" s="1"/>
  <c r="AB165" i="7"/>
  <c r="AB166" i="7" s="1"/>
  <c r="AC165" i="7"/>
  <c r="AC166" i="7" s="1"/>
  <c r="AD165" i="7"/>
  <c r="AD166" i="7" s="1"/>
  <c r="AE165" i="7"/>
  <c r="AE166" i="7" s="1"/>
  <c r="AF165" i="7"/>
  <c r="AF166" i="7" s="1"/>
  <c r="G165" i="7"/>
  <c r="G166" i="7" s="1"/>
  <c r="E164" i="7"/>
  <c r="F178" i="7" s="1"/>
  <c r="E155" i="7"/>
  <c r="F169" i="7" s="1"/>
  <c r="E156" i="7"/>
  <c r="E157" i="7"/>
  <c r="E158" i="7"/>
  <c r="F172" i="7" s="1"/>
  <c r="E159" i="7"/>
  <c r="F173" i="7" s="1"/>
  <c r="E160" i="7"/>
  <c r="F174" i="7" s="1"/>
  <c r="E161" i="7"/>
  <c r="F175" i="7" s="1"/>
  <c r="E162" i="7"/>
  <c r="F176" i="7" s="1"/>
  <c r="E163" i="7"/>
  <c r="F177" i="7" s="1"/>
  <c r="E165" i="7"/>
  <c r="E166" i="7" s="1"/>
  <c r="E140" i="7"/>
  <c r="E141" i="7"/>
  <c r="E142" i="7"/>
  <c r="E143" i="7"/>
  <c r="E144" i="7"/>
  <c r="E145" i="7"/>
  <c r="E146" i="7"/>
  <c r="E147" i="7"/>
  <c r="E148" i="7"/>
  <c r="E149" i="7"/>
  <c r="E150" i="7"/>
  <c r="E139" i="7"/>
  <c r="F164" i="7"/>
  <c r="F163" i="7"/>
  <c r="F162" i="7"/>
  <c r="F161" i="7"/>
  <c r="F160" i="7"/>
  <c r="F159" i="7"/>
  <c r="F158" i="7"/>
  <c r="F157" i="7"/>
  <c r="F156" i="7"/>
  <c r="F155" i="7"/>
  <c r="F154" i="7"/>
  <c r="E151" i="7"/>
  <c r="E125" i="7"/>
  <c r="E126" i="7"/>
  <c r="E127" i="7"/>
  <c r="E128" i="7"/>
  <c r="E129" i="7"/>
  <c r="E130" i="7"/>
  <c r="E131" i="7"/>
  <c r="E132" i="7"/>
  <c r="E133" i="7"/>
  <c r="E134" i="7"/>
  <c r="E135" i="7"/>
  <c r="E136" i="7"/>
  <c r="E137" i="7"/>
  <c r="F151" i="7"/>
  <c r="E111" i="7"/>
  <c r="E112" i="7"/>
  <c r="E113" i="7"/>
  <c r="E114" i="7"/>
  <c r="E115" i="7"/>
  <c r="E116" i="7"/>
  <c r="E117" i="7"/>
  <c r="E118" i="7"/>
  <c r="E119" i="7"/>
  <c r="E120" i="7"/>
  <c r="E121" i="7"/>
  <c r="E122" i="7"/>
  <c r="E123" i="7"/>
  <c r="F137" i="7"/>
  <c r="E97" i="7"/>
  <c r="E98" i="7"/>
  <c r="E99" i="7"/>
  <c r="E100" i="7"/>
  <c r="E101" i="7"/>
  <c r="E102" i="7"/>
  <c r="E103" i="7"/>
  <c r="E104" i="7"/>
  <c r="E105" i="7"/>
  <c r="E106" i="7"/>
  <c r="E107" i="7"/>
  <c r="E108" i="7"/>
  <c r="E109" i="7"/>
  <c r="F123" i="7"/>
  <c r="F147" i="7"/>
  <c r="F145" i="7"/>
  <c r="F143" i="7"/>
  <c r="F141" i="7"/>
  <c r="D151" i="7"/>
  <c r="AL151" i="7"/>
  <c r="AL152" i="7"/>
  <c r="AK151" i="7"/>
  <c r="AK152" i="7"/>
  <c r="AJ151" i="7"/>
  <c r="AJ152" i="7"/>
  <c r="AI151" i="7"/>
  <c r="AI152" i="7"/>
  <c r="AF151" i="7"/>
  <c r="AF152" i="7"/>
  <c r="AE151" i="7"/>
  <c r="AE152" i="7"/>
  <c r="AD151" i="7"/>
  <c r="AD152" i="7"/>
  <c r="AC151" i="7"/>
  <c r="AC152" i="7"/>
  <c r="AB151" i="7"/>
  <c r="AB152" i="7"/>
  <c r="AA151" i="7"/>
  <c r="AA152" i="7"/>
  <c r="Z151" i="7"/>
  <c r="Z152" i="7"/>
  <c r="Y151" i="7"/>
  <c r="Y152" i="7"/>
  <c r="X151" i="7"/>
  <c r="X152" i="7"/>
  <c r="W151" i="7"/>
  <c r="W152" i="7"/>
  <c r="V151" i="7"/>
  <c r="V152" i="7"/>
  <c r="U151" i="7"/>
  <c r="U152" i="7"/>
  <c r="T151" i="7"/>
  <c r="T152" i="7"/>
  <c r="S151" i="7"/>
  <c r="S152" i="7"/>
  <c r="R151" i="7"/>
  <c r="R152" i="7"/>
  <c r="Q151" i="7"/>
  <c r="Q152" i="7"/>
  <c r="P151" i="7"/>
  <c r="P152" i="7"/>
  <c r="O151" i="7"/>
  <c r="O152" i="7"/>
  <c r="N151" i="7"/>
  <c r="N152" i="7"/>
  <c r="M151" i="7"/>
  <c r="M152" i="7"/>
  <c r="L151" i="7"/>
  <c r="L152" i="7"/>
  <c r="K151" i="7"/>
  <c r="K152" i="7"/>
  <c r="J151" i="7"/>
  <c r="J152" i="7"/>
  <c r="I151" i="7"/>
  <c r="I152" i="7"/>
  <c r="H151" i="7"/>
  <c r="H152" i="7"/>
  <c r="G151" i="7"/>
  <c r="G152" i="7"/>
  <c r="D136" i="7"/>
  <c r="F150" i="7"/>
  <c r="D135" i="7"/>
  <c r="D134" i="7"/>
  <c r="F148" i="7"/>
  <c r="D133" i="7"/>
  <c r="D132" i="7"/>
  <c r="F146" i="7"/>
  <c r="D131" i="7"/>
  <c r="F131" i="7"/>
  <c r="D130" i="7"/>
  <c r="F144" i="7"/>
  <c r="D129" i="7"/>
  <c r="D128" i="7"/>
  <c r="F142" i="7"/>
  <c r="D127" i="7"/>
  <c r="D126" i="7"/>
  <c r="F140" i="7"/>
  <c r="D125" i="7"/>
  <c r="D137" i="7"/>
  <c r="D111" i="7"/>
  <c r="D112" i="7"/>
  <c r="D113" i="7"/>
  <c r="D114" i="7"/>
  <c r="D115" i="7"/>
  <c r="D116" i="7"/>
  <c r="D117" i="7"/>
  <c r="D118" i="7"/>
  <c r="D119" i="7"/>
  <c r="D120" i="7"/>
  <c r="D121" i="7"/>
  <c r="D122" i="7"/>
  <c r="D138" i="7"/>
  <c r="F139" i="7"/>
  <c r="AL137" i="7"/>
  <c r="AL138" i="7"/>
  <c r="AK137" i="7"/>
  <c r="AK138" i="7"/>
  <c r="AJ137" i="7"/>
  <c r="AJ138" i="7"/>
  <c r="AI137" i="7"/>
  <c r="AI138" i="7"/>
  <c r="AF137" i="7"/>
  <c r="AF138" i="7"/>
  <c r="AE137" i="7"/>
  <c r="AE138" i="7"/>
  <c r="AD137" i="7"/>
  <c r="AD138" i="7"/>
  <c r="AC137" i="7"/>
  <c r="AC138" i="7"/>
  <c r="AB137" i="7"/>
  <c r="AB138" i="7"/>
  <c r="AA137" i="7"/>
  <c r="AA138" i="7"/>
  <c r="Z137" i="7"/>
  <c r="Z138" i="7"/>
  <c r="Y137" i="7"/>
  <c r="Y138" i="7"/>
  <c r="X137" i="7"/>
  <c r="X138" i="7"/>
  <c r="W137" i="7"/>
  <c r="W138" i="7"/>
  <c r="V137" i="7"/>
  <c r="V138" i="7"/>
  <c r="U137" i="7"/>
  <c r="U138" i="7"/>
  <c r="T137" i="7"/>
  <c r="T138" i="7"/>
  <c r="S137" i="7"/>
  <c r="S138" i="7"/>
  <c r="R137" i="7"/>
  <c r="R138" i="7"/>
  <c r="Q137" i="7"/>
  <c r="Q138" i="7"/>
  <c r="P137" i="7"/>
  <c r="P138" i="7"/>
  <c r="O137" i="7"/>
  <c r="O138" i="7"/>
  <c r="N137" i="7"/>
  <c r="N138" i="7"/>
  <c r="M137" i="7"/>
  <c r="M138" i="7"/>
  <c r="L137" i="7"/>
  <c r="L138" i="7"/>
  <c r="K137" i="7"/>
  <c r="K138" i="7"/>
  <c r="J137" i="7"/>
  <c r="J138" i="7"/>
  <c r="I137" i="7"/>
  <c r="I138" i="7"/>
  <c r="H137" i="7"/>
  <c r="H138" i="7"/>
  <c r="F136" i="7"/>
  <c r="F135" i="7"/>
  <c r="F120" i="7"/>
  <c r="F133" i="7"/>
  <c r="F132" i="7"/>
  <c r="O123" i="7"/>
  <c r="O124" i="7"/>
  <c r="H123" i="7"/>
  <c r="H124" i="7"/>
  <c r="I123" i="7"/>
  <c r="I124" i="7"/>
  <c r="J123" i="7"/>
  <c r="J124" i="7"/>
  <c r="K123" i="7"/>
  <c r="K124" i="7"/>
  <c r="L123" i="7"/>
  <c r="L124" i="7"/>
  <c r="M123" i="7"/>
  <c r="M124" i="7"/>
  <c r="N123" i="7"/>
  <c r="N124" i="7"/>
  <c r="P123" i="7"/>
  <c r="P124" i="7"/>
  <c r="Q123" i="7"/>
  <c r="Q124" i="7"/>
  <c r="R123" i="7"/>
  <c r="R124" i="7"/>
  <c r="S123" i="7"/>
  <c r="S124" i="7"/>
  <c r="T123" i="7"/>
  <c r="T124" i="7"/>
  <c r="U123" i="7"/>
  <c r="U124" i="7"/>
  <c r="V123" i="7"/>
  <c r="V124" i="7"/>
  <c r="W123" i="7"/>
  <c r="W124" i="7"/>
  <c r="X123" i="7"/>
  <c r="X124" i="7"/>
  <c r="Y123" i="7"/>
  <c r="Y124" i="7"/>
  <c r="Z123" i="7"/>
  <c r="Z124" i="7"/>
  <c r="AA123" i="7"/>
  <c r="AA124" i="7"/>
  <c r="AB123" i="7"/>
  <c r="AB124" i="7"/>
  <c r="AC123" i="7"/>
  <c r="AC124" i="7"/>
  <c r="AD123" i="7"/>
  <c r="AD124" i="7"/>
  <c r="AE123" i="7"/>
  <c r="AE124" i="7"/>
  <c r="AF123" i="7"/>
  <c r="AF124" i="7"/>
  <c r="AI123" i="7"/>
  <c r="AI124" i="7"/>
  <c r="AJ123" i="7"/>
  <c r="AJ124" i="7"/>
  <c r="AK123" i="7"/>
  <c r="AK124" i="7"/>
  <c r="AL123" i="7"/>
  <c r="AL124" i="7"/>
  <c r="G123" i="7"/>
  <c r="G124" i="7"/>
  <c r="F130" i="7"/>
  <c r="F129" i="7"/>
  <c r="F127" i="7"/>
  <c r="F128" i="7"/>
  <c r="F126" i="7"/>
  <c r="E83" i="7"/>
  <c r="E84" i="7"/>
  <c r="E85" i="7"/>
  <c r="E86" i="7"/>
  <c r="E87" i="7"/>
  <c r="E88" i="7"/>
  <c r="E89" i="7"/>
  <c r="E90" i="7"/>
  <c r="E91" i="7"/>
  <c r="E92" i="7"/>
  <c r="E78" i="7"/>
  <c r="F92" i="7"/>
  <c r="E93" i="7"/>
  <c r="E94" i="7"/>
  <c r="F111" i="7"/>
  <c r="D97" i="7"/>
  <c r="F112" i="7"/>
  <c r="F113" i="7"/>
  <c r="F100" i="7"/>
  <c r="F115" i="7"/>
  <c r="F116" i="7"/>
  <c r="F104" i="7"/>
  <c r="F106" i="7"/>
  <c r="F107" i="7"/>
  <c r="G109" i="7"/>
  <c r="G110" i="7"/>
  <c r="H109" i="7"/>
  <c r="H110" i="7"/>
  <c r="I109" i="7"/>
  <c r="I110" i="7"/>
  <c r="J109" i="7"/>
  <c r="J110" i="7"/>
  <c r="K109" i="7"/>
  <c r="K110" i="7"/>
  <c r="L109" i="7"/>
  <c r="L110" i="7"/>
  <c r="M109" i="7"/>
  <c r="M110" i="7"/>
  <c r="N109" i="7"/>
  <c r="N110" i="7"/>
  <c r="O109" i="7"/>
  <c r="O110" i="7"/>
  <c r="P109" i="7"/>
  <c r="P110" i="7"/>
  <c r="Q109" i="7"/>
  <c r="Q110" i="7"/>
  <c r="R109" i="7"/>
  <c r="R110" i="7"/>
  <c r="S109" i="7"/>
  <c r="S110" i="7"/>
  <c r="T109" i="7"/>
  <c r="T110" i="7"/>
  <c r="U109" i="7"/>
  <c r="U110" i="7"/>
  <c r="V109" i="7"/>
  <c r="V110" i="7"/>
  <c r="W109" i="7"/>
  <c r="W110" i="7"/>
  <c r="X109" i="7"/>
  <c r="X110" i="7"/>
  <c r="Y109" i="7"/>
  <c r="Y110" i="7"/>
  <c r="Z109" i="7"/>
  <c r="Z110" i="7"/>
  <c r="AA109" i="7"/>
  <c r="AA110" i="7"/>
  <c r="AB109" i="7"/>
  <c r="AB110" i="7"/>
  <c r="AC109" i="7"/>
  <c r="AC110" i="7"/>
  <c r="AD109" i="7"/>
  <c r="AD110" i="7"/>
  <c r="AE109" i="7"/>
  <c r="AE110" i="7"/>
  <c r="AF109" i="7"/>
  <c r="AF110" i="7"/>
  <c r="AI109" i="7"/>
  <c r="AI110" i="7"/>
  <c r="AJ109" i="7"/>
  <c r="AJ110" i="7"/>
  <c r="AK109" i="7"/>
  <c r="AK110" i="7"/>
  <c r="AL109" i="7"/>
  <c r="AL110" i="7"/>
  <c r="D98" i="7"/>
  <c r="D99" i="7"/>
  <c r="D100" i="7"/>
  <c r="D101" i="7"/>
  <c r="D102" i="7"/>
  <c r="D103" i="7"/>
  <c r="D104" i="7"/>
  <c r="D105" i="7"/>
  <c r="D106" i="7"/>
  <c r="D107" i="7"/>
  <c r="D108" i="7"/>
  <c r="D83" i="7"/>
  <c r="D84" i="7"/>
  <c r="D85" i="7"/>
  <c r="D86" i="7"/>
  <c r="D87" i="7"/>
  <c r="D88" i="7"/>
  <c r="D89" i="7"/>
  <c r="D90" i="7"/>
  <c r="D91" i="7"/>
  <c r="D92" i="7"/>
  <c r="D93" i="7"/>
  <c r="D94" i="7"/>
  <c r="F108" i="7"/>
  <c r="F102" i="7"/>
  <c r="H95" i="7"/>
  <c r="H96" i="7"/>
  <c r="AJ95" i="7"/>
  <c r="AJ96" i="7"/>
  <c r="AK95" i="7"/>
  <c r="AK96" i="7"/>
  <c r="AL95" i="7"/>
  <c r="AL96" i="7"/>
  <c r="AI95" i="7"/>
  <c r="AI96" i="7"/>
  <c r="I95" i="7"/>
  <c r="I96" i="7"/>
  <c r="J95" i="7"/>
  <c r="J96" i="7"/>
  <c r="K95" i="7"/>
  <c r="K96" i="7"/>
  <c r="L95" i="7"/>
  <c r="L96" i="7"/>
  <c r="M95" i="7"/>
  <c r="M96" i="7"/>
  <c r="N95" i="7"/>
  <c r="N96" i="7"/>
  <c r="O95" i="7"/>
  <c r="O96" i="7"/>
  <c r="P95" i="7"/>
  <c r="P96" i="7"/>
  <c r="Q95" i="7"/>
  <c r="Q96" i="7"/>
  <c r="R95" i="7"/>
  <c r="R96" i="7"/>
  <c r="S95" i="7"/>
  <c r="S96" i="7"/>
  <c r="T95" i="7"/>
  <c r="T96" i="7"/>
  <c r="U95" i="7"/>
  <c r="U96" i="7"/>
  <c r="V95" i="7"/>
  <c r="V96" i="7"/>
  <c r="W95" i="7"/>
  <c r="W96" i="7"/>
  <c r="X95" i="7"/>
  <c r="X96" i="7"/>
  <c r="Y95" i="7"/>
  <c r="Y96" i="7"/>
  <c r="Z95" i="7"/>
  <c r="Z96" i="7"/>
  <c r="AA95" i="7"/>
  <c r="AA96" i="7"/>
  <c r="AB95" i="7"/>
  <c r="AB96" i="7"/>
  <c r="AC95" i="7"/>
  <c r="AC96" i="7"/>
  <c r="AD95" i="7"/>
  <c r="AD96" i="7"/>
  <c r="AE95" i="7"/>
  <c r="AE96" i="7"/>
  <c r="AF95" i="7"/>
  <c r="AF96" i="7"/>
  <c r="G95" i="7"/>
  <c r="G96" i="7"/>
  <c r="E69" i="7"/>
  <c r="F83" i="7"/>
  <c r="E70" i="7"/>
  <c r="E71" i="7"/>
  <c r="E72" i="7"/>
  <c r="E73" i="7"/>
  <c r="F87" i="7"/>
  <c r="E74" i="7"/>
  <c r="E75" i="7"/>
  <c r="E61" i="7"/>
  <c r="F75" i="7"/>
  <c r="E76" i="7"/>
  <c r="F90" i="7"/>
  <c r="E77" i="7"/>
  <c r="F91" i="7"/>
  <c r="E79" i="7"/>
  <c r="E80" i="7"/>
  <c r="D69" i="7"/>
  <c r="D70" i="7"/>
  <c r="D71" i="7"/>
  <c r="D72" i="7"/>
  <c r="D73" i="7"/>
  <c r="D74" i="7"/>
  <c r="D75" i="7"/>
  <c r="D76" i="7"/>
  <c r="D77" i="7"/>
  <c r="D78" i="7"/>
  <c r="D79" i="7"/>
  <c r="D80" i="7"/>
  <c r="F88" i="7"/>
  <c r="E55" i="7"/>
  <c r="E56" i="7"/>
  <c r="E57" i="7"/>
  <c r="E58" i="7"/>
  <c r="E44" i="7"/>
  <c r="F58" i="7"/>
  <c r="E59" i="7"/>
  <c r="E66" i="7"/>
  <c r="E52" i="7"/>
  <c r="F66" i="7"/>
  <c r="E60" i="7"/>
  <c r="F74" i="7"/>
  <c r="E62" i="7"/>
  <c r="E48" i="7"/>
  <c r="F62" i="7"/>
  <c r="E63" i="7"/>
  <c r="E64" i="7"/>
  <c r="F78" i="7"/>
  <c r="E65" i="7"/>
  <c r="E41" i="7"/>
  <c r="F55" i="7"/>
  <c r="E42" i="7"/>
  <c r="E43" i="7"/>
  <c r="E30" i="7"/>
  <c r="F44" i="7"/>
  <c r="E45" i="7"/>
  <c r="E46" i="7"/>
  <c r="E32" i="7"/>
  <c r="F46" i="7"/>
  <c r="E47" i="7"/>
  <c r="E49" i="7"/>
  <c r="E50" i="7"/>
  <c r="E51" i="7"/>
  <c r="F84" i="7"/>
  <c r="D66" i="7"/>
  <c r="D55" i="7"/>
  <c r="D56" i="7"/>
  <c r="D57" i="7"/>
  <c r="D58" i="7"/>
  <c r="D59" i="7"/>
  <c r="D60" i="7"/>
  <c r="D61" i="7"/>
  <c r="D62" i="7"/>
  <c r="D63" i="7"/>
  <c r="D64" i="7"/>
  <c r="D65" i="7"/>
  <c r="D67" i="7"/>
  <c r="D41" i="7"/>
  <c r="D42" i="7"/>
  <c r="D43" i="7"/>
  <c r="D44" i="7"/>
  <c r="D45" i="7"/>
  <c r="D46" i="7"/>
  <c r="D47" i="7"/>
  <c r="D48" i="7"/>
  <c r="D49" i="7"/>
  <c r="D50" i="7"/>
  <c r="D51" i="7"/>
  <c r="D52" i="7"/>
  <c r="D53" i="7"/>
  <c r="D68" i="7"/>
  <c r="AL81" i="7"/>
  <c r="AL82" i="7"/>
  <c r="AK81" i="7"/>
  <c r="AK82" i="7"/>
  <c r="AJ81" i="7"/>
  <c r="AJ82" i="7"/>
  <c r="AI81" i="7"/>
  <c r="AI82" i="7"/>
  <c r="AF81" i="7"/>
  <c r="AF82" i="7"/>
  <c r="AE81" i="7"/>
  <c r="AE82" i="7"/>
  <c r="AD81" i="7"/>
  <c r="AD82" i="7"/>
  <c r="AC81" i="7"/>
  <c r="AC82" i="7"/>
  <c r="AB81" i="7"/>
  <c r="AB82" i="7"/>
  <c r="AA81" i="7"/>
  <c r="AA82" i="7"/>
  <c r="Z81" i="7"/>
  <c r="Z82" i="7"/>
  <c r="Y81" i="7"/>
  <c r="Y82" i="7"/>
  <c r="X81" i="7"/>
  <c r="X82" i="7"/>
  <c r="W81" i="7"/>
  <c r="W82" i="7"/>
  <c r="V81" i="7"/>
  <c r="V82" i="7"/>
  <c r="U81" i="7"/>
  <c r="U82" i="7"/>
  <c r="T81" i="7"/>
  <c r="T82" i="7"/>
  <c r="S81" i="7"/>
  <c r="S82" i="7"/>
  <c r="R81" i="7"/>
  <c r="R82" i="7"/>
  <c r="Q81" i="7"/>
  <c r="Q82" i="7"/>
  <c r="P81" i="7"/>
  <c r="P82" i="7"/>
  <c r="O81" i="7"/>
  <c r="O82" i="7"/>
  <c r="N81" i="7"/>
  <c r="N82" i="7"/>
  <c r="M81" i="7"/>
  <c r="M82" i="7"/>
  <c r="L81" i="7"/>
  <c r="L82" i="7"/>
  <c r="K81" i="7"/>
  <c r="K82" i="7"/>
  <c r="J81" i="7"/>
  <c r="J82" i="7"/>
  <c r="I81" i="7"/>
  <c r="I82" i="7"/>
  <c r="H81" i="7"/>
  <c r="H82" i="7"/>
  <c r="G81" i="7"/>
  <c r="G82" i="7"/>
  <c r="F77" i="7"/>
  <c r="F65" i="7"/>
  <c r="F63" i="7"/>
  <c r="F57" i="7"/>
  <c r="E27" i="7"/>
  <c r="F41" i="7"/>
  <c r="E28" i="7"/>
  <c r="F42" i="7"/>
  <c r="E29" i="7"/>
  <c r="F43" i="7"/>
  <c r="E16" i="7"/>
  <c r="F30" i="7"/>
  <c r="E31" i="7"/>
  <c r="F45" i="7"/>
  <c r="E33" i="7"/>
  <c r="E34" i="7"/>
  <c r="F48" i="7"/>
  <c r="E35" i="7"/>
  <c r="F49" i="7"/>
  <c r="E36" i="7"/>
  <c r="F50" i="7"/>
  <c r="E37" i="7"/>
  <c r="F51" i="7"/>
  <c r="E38" i="7"/>
  <c r="F52" i="7"/>
  <c r="E13" i="7"/>
  <c r="E14" i="7"/>
  <c r="E15" i="7"/>
  <c r="F29" i="7"/>
  <c r="E17" i="7"/>
  <c r="E18" i="7"/>
  <c r="E19" i="7"/>
  <c r="E20" i="7"/>
  <c r="F34" i="7"/>
  <c r="E21" i="7"/>
  <c r="E22" i="7"/>
  <c r="E23" i="7"/>
  <c r="E24" i="7"/>
  <c r="AL53" i="7"/>
  <c r="AL54" i="7"/>
  <c r="AL67" i="7"/>
  <c r="AL68" i="7"/>
  <c r="AK53" i="7"/>
  <c r="AK67" i="7"/>
  <c r="AK68" i="7"/>
  <c r="AJ53" i="7"/>
  <c r="AJ54" i="7"/>
  <c r="AJ67" i="7"/>
  <c r="AI53" i="7"/>
  <c r="AI54" i="7"/>
  <c r="AI67" i="7"/>
  <c r="AI68" i="7"/>
  <c r="AF53" i="7"/>
  <c r="AF67" i="7"/>
  <c r="AF68" i="7"/>
  <c r="AE53" i="7"/>
  <c r="AE67" i="7"/>
  <c r="AE68" i="7"/>
  <c r="AD53" i="7"/>
  <c r="AD39" i="7"/>
  <c r="AD54" i="7"/>
  <c r="AD67" i="7"/>
  <c r="AD68" i="7"/>
  <c r="AC53" i="7"/>
  <c r="AC67" i="7"/>
  <c r="AC68" i="7"/>
  <c r="AB53" i="7"/>
  <c r="AB67" i="7"/>
  <c r="AB68" i="7"/>
  <c r="AA53" i="7"/>
  <c r="AA67" i="7"/>
  <c r="AA68" i="7"/>
  <c r="Z53" i="7"/>
  <c r="Z67" i="7"/>
  <c r="Z68" i="7"/>
  <c r="Y53" i="7"/>
  <c r="Y67" i="7"/>
  <c r="Y68" i="7"/>
  <c r="X53" i="7"/>
  <c r="X39" i="7"/>
  <c r="X54" i="7"/>
  <c r="X67" i="7"/>
  <c r="X68" i="7"/>
  <c r="W53" i="7"/>
  <c r="W67" i="7"/>
  <c r="W68" i="7"/>
  <c r="V53" i="7"/>
  <c r="V67" i="7"/>
  <c r="V68" i="7"/>
  <c r="U53" i="7"/>
  <c r="U67" i="7"/>
  <c r="U68" i="7"/>
  <c r="T53" i="7"/>
  <c r="T67" i="7"/>
  <c r="T68" i="7"/>
  <c r="S53" i="7"/>
  <c r="S39" i="7"/>
  <c r="S54" i="7"/>
  <c r="S67" i="7"/>
  <c r="S68" i="7"/>
  <c r="R53" i="7"/>
  <c r="R67" i="7"/>
  <c r="R68" i="7"/>
  <c r="Q53" i="7"/>
  <c r="Q67" i="7"/>
  <c r="P53" i="7"/>
  <c r="P67" i="7"/>
  <c r="P68" i="7"/>
  <c r="O53" i="7"/>
  <c r="O67" i="7"/>
  <c r="O68" i="7"/>
  <c r="N53" i="7"/>
  <c r="N67" i="7"/>
  <c r="N68" i="7"/>
  <c r="M53" i="7"/>
  <c r="M39" i="7"/>
  <c r="M54" i="7"/>
  <c r="M67" i="7"/>
  <c r="M68" i="7"/>
  <c r="L53" i="7"/>
  <c r="L67" i="7"/>
  <c r="L68" i="7"/>
  <c r="K53" i="7"/>
  <c r="K67" i="7"/>
  <c r="K68" i="7"/>
  <c r="J53" i="7"/>
  <c r="J67" i="7"/>
  <c r="J68" i="7"/>
  <c r="I53" i="7"/>
  <c r="I67" i="7"/>
  <c r="I68" i="7"/>
  <c r="H53" i="7"/>
  <c r="H39" i="7"/>
  <c r="H54" i="7"/>
  <c r="H67" i="7"/>
  <c r="G53" i="7"/>
  <c r="G67" i="7"/>
  <c r="G68" i="7"/>
  <c r="AK54" i="7"/>
  <c r="AF39" i="7"/>
  <c r="AE39" i="7"/>
  <c r="AC39" i="7"/>
  <c r="AC25" i="7"/>
  <c r="AC40" i="7"/>
  <c r="AB39" i="7"/>
  <c r="AA39" i="7"/>
  <c r="Z39" i="7"/>
  <c r="Z54" i="7"/>
  <c r="Y39" i="7"/>
  <c r="W39" i="7"/>
  <c r="V39" i="7"/>
  <c r="U39" i="7"/>
  <c r="T39" i="7"/>
  <c r="R39" i="7"/>
  <c r="Q39" i="7"/>
  <c r="P39" i="7"/>
  <c r="P54" i="7"/>
  <c r="O39" i="7"/>
  <c r="N39" i="7"/>
  <c r="L39" i="7"/>
  <c r="K39" i="7"/>
  <c r="J39" i="7"/>
  <c r="J25" i="7"/>
  <c r="J40" i="7"/>
  <c r="I39" i="7"/>
  <c r="I54" i="7"/>
  <c r="G39" i="7"/>
  <c r="G25" i="7"/>
  <c r="G40" i="7"/>
  <c r="D27" i="7"/>
  <c r="D28" i="7"/>
  <c r="D29" i="7"/>
  <c r="D30" i="7"/>
  <c r="D31" i="7"/>
  <c r="D32" i="7"/>
  <c r="D33" i="7"/>
  <c r="D34" i="7"/>
  <c r="D35" i="7"/>
  <c r="D36" i="7"/>
  <c r="D37" i="7"/>
  <c r="D38" i="7"/>
  <c r="D39" i="7"/>
  <c r="AL40" i="7"/>
  <c r="AK40" i="7"/>
  <c r="AJ40" i="7"/>
  <c r="AI40" i="7"/>
  <c r="AF25" i="7"/>
  <c r="AE25" i="7"/>
  <c r="AE26" i="7"/>
  <c r="AD25" i="7"/>
  <c r="AD26" i="7"/>
  <c r="AB25" i="7"/>
  <c r="AA25" i="7"/>
  <c r="AA26" i="7"/>
  <c r="Z25" i="7"/>
  <c r="Z26" i="7"/>
  <c r="Y25" i="7"/>
  <c r="X25" i="7"/>
  <c r="X26" i="7"/>
  <c r="W25" i="7"/>
  <c r="W26" i="7"/>
  <c r="V25" i="7"/>
  <c r="U25" i="7"/>
  <c r="T25" i="7"/>
  <c r="T26" i="7"/>
  <c r="S25" i="7"/>
  <c r="S26" i="7"/>
  <c r="R25" i="7"/>
  <c r="Q25" i="7"/>
  <c r="Q26" i="7"/>
  <c r="P25" i="7"/>
  <c r="P40" i="7"/>
  <c r="O25" i="7"/>
  <c r="O40" i="7"/>
  <c r="N25" i="7"/>
  <c r="N26" i="7"/>
  <c r="M25" i="7"/>
  <c r="M26" i="7"/>
  <c r="L25" i="7"/>
  <c r="K25" i="7"/>
  <c r="K26" i="7"/>
  <c r="J26" i="7"/>
  <c r="I25" i="7"/>
  <c r="H25" i="7"/>
  <c r="H40" i="7"/>
  <c r="G26" i="7"/>
  <c r="D13" i="7"/>
  <c r="D14" i="7"/>
  <c r="D15" i="7"/>
  <c r="D16" i="7"/>
  <c r="D17" i="7"/>
  <c r="D18" i="7"/>
  <c r="D19" i="7"/>
  <c r="D20" i="7"/>
  <c r="D21" i="7"/>
  <c r="D22" i="7"/>
  <c r="D23" i="7"/>
  <c r="D24" i="7"/>
  <c r="D25" i="7"/>
  <c r="D12" i="7"/>
  <c r="D26" i="7"/>
  <c r="AL26" i="7"/>
  <c r="AK26" i="7"/>
  <c r="AJ26" i="7"/>
  <c r="AI26" i="7"/>
  <c r="AF26" i="7"/>
  <c r="V26" i="7"/>
  <c r="P26" i="7"/>
  <c r="L26" i="7"/>
  <c r="H26" i="7"/>
  <c r="E12" i="7"/>
  <c r="E11" i="7"/>
  <c r="F12" i="7"/>
  <c r="E10" i="7"/>
  <c r="F11" i="7"/>
  <c r="E9" i="7"/>
  <c r="D11" i="7"/>
  <c r="D10" i="7"/>
  <c r="D9" i="7"/>
  <c r="F37" i="7"/>
  <c r="F35" i="7"/>
  <c r="F31" i="7"/>
  <c r="F27" i="7"/>
  <c r="O26" i="7"/>
  <c r="Y26" i="7"/>
  <c r="AC26" i="7"/>
  <c r="F32" i="7"/>
  <c r="F97" i="7"/>
  <c r="K40" i="7"/>
  <c r="F10" i="7"/>
  <c r="F60" i="7"/>
  <c r="E53" i="7"/>
  <c r="F64" i="7"/>
  <c r="F86" i="7"/>
  <c r="F56" i="7"/>
  <c r="F94" i="7"/>
  <c r="F80" i="7"/>
  <c r="F69" i="7"/>
  <c r="D95" i="7"/>
  <c r="D96" i="7"/>
  <c r="F103" i="7"/>
  <c r="F117" i="7"/>
  <c r="E25" i="7"/>
  <c r="F73" i="7"/>
  <c r="F59" i="7"/>
  <c r="F89" i="7"/>
  <c r="E26" i="7"/>
  <c r="R54" i="7"/>
  <c r="Q68" i="7"/>
  <c r="U54" i="7"/>
  <c r="F36" i="7"/>
  <c r="F61" i="7"/>
  <c r="F114" i="7"/>
  <c r="F105" i="7"/>
  <c r="F99" i="7"/>
  <c r="F122" i="7"/>
  <c r="F101" i="7"/>
  <c r="F98" i="7"/>
  <c r="F118" i="7"/>
  <c r="F125" i="7"/>
  <c r="W54" i="7"/>
  <c r="W40" i="7"/>
  <c r="Y54" i="7"/>
  <c r="Y40" i="7"/>
  <c r="AA54" i="7"/>
  <c r="AC54" i="7"/>
  <c r="AE54" i="7"/>
  <c r="O54" i="7"/>
  <c r="F25" i="7"/>
  <c r="V40" i="7"/>
  <c r="AD40" i="7"/>
  <c r="AF40" i="7"/>
  <c r="G54" i="7"/>
  <c r="AB54" i="7"/>
  <c r="AF54" i="7"/>
  <c r="F121" i="7"/>
  <c r="E95" i="7"/>
  <c r="E138" i="7"/>
  <c r="E96" i="7"/>
  <c r="F79" i="7"/>
  <c r="F38" i="7"/>
  <c r="F28" i="7"/>
  <c r="F76" i="7"/>
  <c r="G137" i="7"/>
  <c r="G138" i="7"/>
  <c r="E124" i="7"/>
  <c r="D123" i="7"/>
  <c r="D124" i="7"/>
  <c r="E152" i="7"/>
  <c r="F149" i="7"/>
  <c r="D152" i="7"/>
  <c r="F134" i="7"/>
  <c r="I40" i="7"/>
  <c r="I26" i="7"/>
  <c r="U26" i="7"/>
  <c r="U40" i="7"/>
  <c r="N54" i="7"/>
  <c r="N40" i="7"/>
  <c r="Q40" i="7"/>
  <c r="Q54" i="7"/>
  <c r="S40" i="7"/>
  <c r="Z40" i="7"/>
  <c r="R40" i="7"/>
  <c r="R26" i="7"/>
  <c r="M40" i="7"/>
  <c r="T54" i="7"/>
  <c r="T40" i="7"/>
  <c r="X40" i="7"/>
  <c r="AA40" i="7"/>
  <c r="AE40" i="7"/>
  <c r="H68" i="7"/>
  <c r="J54" i="7"/>
  <c r="K54" i="7"/>
  <c r="V54" i="7"/>
  <c r="AJ68" i="7"/>
  <c r="AB26" i="7"/>
  <c r="AB40" i="7"/>
  <c r="D40" i="7"/>
  <c r="L54" i="7"/>
  <c r="L40" i="7"/>
  <c r="D54" i="7"/>
  <c r="F33" i="7"/>
  <c r="E39" i="7"/>
  <c r="F47" i="7"/>
  <c r="F70" i="7"/>
  <c r="E67" i="7"/>
  <c r="D81" i="7"/>
  <c r="D82" i="7"/>
  <c r="F72" i="7"/>
  <c r="F71" i="7"/>
  <c r="E81" i="7"/>
  <c r="F95" i="7"/>
  <c r="F85" i="7"/>
  <c r="D109" i="7"/>
  <c r="D110" i="7"/>
  <c r="F93" i="7"/>
  <c r="F119" i="7"/>
  <c r="F109" i="7"/>
  <c r="E110" i="7"/>
  <c r="E40" i="7"/>
  <c r="F39" i="7"/>
  <c r="E54" i="7"/>
  <c r="F81" i="7"/>
  <c r="E82" i="7"/>
  <c r="E68" i="7"/>
  <c r="F67" i="7"/>
  <c r="F53" i="7"/>
  <c r="D179" i="7" l="1"/>
  <c r="F170" i="7"/>
  <c r="E194" i="7"/>
  <c r="F181" i="7"/>
  <c r="D180" i="7"/>
  <c r="F153" i="7"/>
  <c r="F171" i="7"/>
  <c r="E179" i="7"/>
  <c r="E180" i="7" s="1"/>
</calcChain>
</file>

<file path=xl/sharedStrings.xml><?xml version="1.0" encoding="utf-8"?>
<sst xmlns="http://schemas.openxmlformats.org/spreadsheetml/2006/main" count="347" uniqueCount="111">
  <si>
    <t>　　機 種 名</t>
  </si>
  <si>
    <t>１月</t>
  </si>
  <si>
    <t>２月</t>
  </si>
  <si>
    <t>３月</t>
  </si>
  <si>
    <t>４月</t>
  </si>
  <si>
    <t>５月</t>
  </si>
  <si>
    <t>６月</t>
  </si>
  <si>
    <t>７月</t>
  </si>
  <si>
    <t>８月</t>
  </si>
  <si>
    <t>９月</t>
  </si>
  <si>
    <t>１０月</t>
  </si>
  <si>
    <t>１１月</t>
  </si>
  <si>
    <t>１２月</t>
  </si>
  <si>
    <t>台</t>
  </si>
  <si>
    <t>せん断機</t>
  </si>
  <si>
    <t>　年　月</t>
    <phoneticPr fontId="13"/>
  </si>
  <si>
    <t>　並びにﾊﾝﾏｰ</t>
    <phoneticPr fontId="13"/>
  </si>
  <si>
    <t xml:space="preserve"> 　ﾏｼﾝ、ｽﾄﾚｰﾄﾆﾝｸﾞﾏｼﾝ及び</t>
    <phoneticPr fontId="13"/>
  </si>
  <si>
    <t>　ﾌﾗｯﾄﾆﾝｸﾞﾏｼﾝ(ﾌﾟﾚｽを含む)</t>
    <phoneticPr fontId="13"/>
  </si>
  <si>
    <t>鍛造機及び</t>
    <phoneticPr fontId="13"/>
  </si>
  <si>
    <t>ﾍﾞﾝﾃﾞｨﾝｸﾞﾏｼﾝ、ﾌｫｰﾙﾃﾞｨﾝｸﾞ</t>
    <phoneticPr fontId="13"/>
  </si>
  <si>
    <t>パンチングマシン</t>
    <phoneticPr fontId="13"/>
  </si>
  <si>
    <t>(プレスを含む、複合機を含む）</t>
    <rPh sb="5" eb="6">
      <t>フク</t>
    </rPh>
    <rPh sb="8" eb="11">
      <t>フクゴウキ</t>
    </rPh>
    <rPh sb="12" eb="13">
      <t>フク</t>
    </rPh>
    <phoneticPr fontId="13"/>
  </si>
  <si>
    <t>液 圧 プ レ ス</t>
  </si>
  <si>
    <t>引抜き機</t>
  </si>
  <si>
    <t>取り除くことなく加工するもの)</t>
  </si>
  <si>
    <t xml:space="preserve"> (棒、管、管材、線他用）</t>
    <rPh sb="11" eb="12">
      <t>ヨウ</t>
    </rPh>
    <phoneticPr fontId="13"/>
  </si>
  <si>
    <t>ねじ転造盤</t>
  </si>
  <si>
    <t>線の加工機械</t>
  </si>
  <si>
    <t>その他の加工機械</t>
  </si>
  <si>
    <t>２００３年（H１５）</t>
    <phoneticPr fontId="13"/>
  </si>
  <si>
    <t>２００４年（H１６）</t>
    <phoneticPr fontId="13"/>
  </si>
  <si>
    <t>２００５年（H１７）</t>
    <phoneticPr fontId="13"/>
  </si>
  <si>
    <t>２００２年（H１４）</t>
    <phoneticPr fontId="13"/>
  </si>
  <si>
    <t>２００６年（H１８）</t>
    <phoneticPr fontId="13"/>
  </si>
  <si>
    <r>
      <t>8462</t>
    </r>
    <r>
      <rPr>
        <sz val="12"/>
        <rFont val="ＭＳ Ｐゴシック"/>
        <family val="3"/>
        <charset val="128"/>
      </rPr>
      <t>-</t>
    </r>
    <r>
      <rPr>
        <sz val="12"/>
        <rFont val="ＭＳ Ｐゴシック"/>
        <family val="3"/>
      </rPr>
      <t>99</t>
    </r>
    <r>
      <rPr>
        <sz val="12"/>
        <rFont val="ＭＳ Ｐゴシック"/>
        <family val="3"/>
        <charset val="128"/>
      </rPr>
      <t>-</t>
    </r>
    <r>
      <rPr>
        <sz val="12"/>
        <rFont val="ＭＳ Ｐゴシック"/>
        <family val="3"/>
      </rPr>
      <t>000</t>
    </r>
    <phoneticPr fontId="13"/>
  </si>
  <si>
    <r>
      <t>8462</t>
    </r>
    <r>
      <rPr>
        <sz val="12"/>
        <rFont val="ＭＳ Ｐゴシック"/>
        <family val="3"/>
        <charset val="128"/>
      </rPr>
      <t>-10-</t>
    </r>
    <r>
      <rPr>
        <sz val="12"/>
        <rFont val="ＭＳ Ｐゴシック"/>
        <family val="3"/>
      </rPr>
      <t>000</t>
    </r>
    <phoneticPr fontId="13"/>
  </si>
  <si>
    <r>
      <t>8462</t>
    </r>
    <r>
      <rPr>
        <sz val="12"/>
        <rFont val="ＭＳ Ｐゴシック"/>
        <family val="3"/>
        <charset val="128"/>
      </rPr>
      <t>-21-</t>
    </r>
    <r>
      <rPr>
        <sz val="12"/>
        <rFont val="ＭＳ Ｐゴシック"/>
        <family val="3"/>
      </rPr>
      <t>000</t>
    </r>
    <phoneticPr fontId="13"/>
  </si>
  <si>
    <r>
      <t>8462</t>
    </r>
    <r>
      <rPr>
        <sz val="12"/>
        <rFont val="ＭＳ Ｐゴシック"/>
        <family val="3"/>
        <charset val="128"/>
      </rPr>
      <t>-2</t>
    </r>
    <r>
      <rPr>
        <sz val="12"/>
        <rFont val="ＭＳ Ｐゴシック"/>
        <family val="3"/>
      </rPr>
      <t>9</t>
    </r>
    <r>
      <rPr>
        <sz val="12"/>
        <rFont val="ＭＳ Ｐゴシック"/>
        <family val="3"/>
        <charset val="128"/>
      </rPr>
      <t>-</t>
    </r>
    <r>
      <rPr>
        <sz val="12"/>
        <rFont val="ＭＳ Ｐゴシック"/>
        <family val="3"/>
      </rPr>
      <t>000</t>
    </r>
    <phoneticPr fontId="13"/>
  </si>
  <si>
    <r>
      <t>8462</t>
    </r>
    <r>
      <rPr>
        <sz val="12"/>
        <rFont val="ＭＳ Ｐゴシック"/>
        <family val="3"/>
        <charset val="128"/>
      </rPr>
      <t>-31-</t>
    </r>
    <r>
      <rPr>
        <sz val="12"/>
        <rFont val="ＭＳ Ｐゴシック"/>
        <family val="3"/>
      </rPr>
      <t>000</t>
    </r>
    <phoneticPr fontId="13"/>
  </si>
  <si>
    <r>
      <t>8462</t>
    </r>
    <r>
      <rPr>
        <sz val="12"/>
        <rFont val="ＭＳ Ｐゴシック"/>
        <family val="3"/>
        <charset val="128"/>
      </rPr>
      <t>-3</t>
    </r>
    <r>
      <rPr>
        <sz val="12"/>
        <rFont val="ＭＳ Ｐゴシック"/>
        <family val="3"/>
      </rPr>
      <t>9</t>
    </r>
    <r>
      <rPr>
        <sz val="12"/>
        <rFont val="ＭＳ Ｐゴシック"/>
        <family val="3"/>
        <charset val="128"/>
      </rPr>
      <t>-</t>
    </r>
    <r>
      <rPr>
        <sz val="12"/>
        <rFont val="ＭＳ Ｐゴシック"/>
        <family val="3"/>
      </rPr>
      <t>000</t>
    </r>
    <phoneticPr fontId="13"/>
  </si>
  <si>
    <r>
      <t>8462</t>
    </r>
    <r>
      <rPr>
        <sz val="12"/>
        <rFont val="ＭＳ Ｐゴシック"/>
        <family val="3"/>
        <charset val="128"/>
      </rPr>
      <t>-41-</t>
    </r>
    <r>
      <rPr>
        <sz val="12"/>
        <rFont val="ＭＳ Ｐゴシック"/>
        <family val="3"/>
      </rPr>
      <t>000</t>
    </r>
    <phoneticPr fontId="13"/>
  </si>
  <si>
    <r>
      <t>8462</t>
    </r>
    <r>
      <rPr>
        <sz val="12"/>
        <rFont val="ＭＳ Ｐゴシック"/>
        <family val="3"/>
        <charset val="128"/>
      </rPr>
      <t>-4</t>
    </r>
    <r>
      <rPr>
        <sz val="12"/>
        <rFont val="ＭＳ Ｐゴシック"/>
        <family val="3"/>
      </rPr>
      <t>9</t>
    </r>
    <r>
      <rPr>
        <sz val="12"/>
        <rFont val="ＭＳ Ｐゴシック"/>
        <family val="3"/>
        <charset val="128"/>
      </rPr>
      <t>-</t>
    </r>
    <r>
      <rPr>
        <sz val="12"/>
        <rFont val="ＭＳ Ｐゴシック"/>
        <family val="3"/>
      </rPr>
      <t>000</t>
    </r>
    <phoneticPr fontId="13"/>
  </si>
  <si>
    <r>
      <t>8462</t>
    </r>
    <r>
      <rPr>
        <sz val="12"/>
        <rFont val="ＭＳ Ｐゴシック"/>
        <family val="3"/>
        <charset val="128"/>
      </rPr>
      <t>-</t>
    </r>
    <r>
      <rPr>
        <sz val="12"/>
        <rFont val="ＭＳ Ｐゴシック"/>
        <family val="3"/>
      </rPr>
      <t>9</t>
    </r>
    <r>
      <rPr>
        <sz val="12"/>
        <rFont val="ＭＳ Ｐゴシック"/>
        <family val="3"/>
        <charset val="128"/>
      </rPr>
      <t>1-</t>
    </r>
    <r>
      <rPr>
        <sz val="12"/>
        <rFont val="ＭＳ Ｐゴシック"/>
        <family val="3"/>
      </rPr>
      <t>000</t>
    </r>
    <phoneticPr fontId="13"/>
  </si>
  <si>
    <r>
      <t>846</t>
    </r>
    <r>
      <rPr>
        <sz val="12"/>
        <rFont val="ＭＳ Ｐゴシック"/>
        <family val="3"/>
        <charset val="128"/>
      </rPr>
      <t>3-30-</t>
    </r>
    <r>
      <rPr>
        <sz val="12"/>
        <rFont val="ＭＳ Ｐゴシック"/>
        <family val="3"/>
      </rPr>
      <t>000</t>
    </r>
    <phoneticPr fontId="13"/>
  </si>
  <si>
    <r>
      <t>846</t>
    </r>
    <r>
      <rPr>
        <sz val="12"/>
        <rFont val="ＭＳ Ｐゴシック"/>
        <family val="3"/>
        <charset val="128"/>
      </rPr>
      <t>3-90-</t>
    </r>
    <r>
      <rPr>
        <sz val="12"/>
        <rFont val="ＭＳ Ｐゴシック"/>
        <family val="3"/>
      </rPr>
      <t>000</t>
    </r>
    <phoneticPr fontId="13"/>
  </si>
  <si>
    <r>
      <t>846</t>
    </r>
    <r>
      <rPr>
        <sz val="12"/>
        <rFont val="ＭＳ Ｐゴシック"/>
        <family val="3"/>
        <charset val="128"/>
      </rPr>
      <t>3-10-</t>
    </r>
    <r>
      <rPr>
        <sz val="12"/>
        <rFont val="ＭＳ Ｐゴシック"/>
        <family val="3"/>
      </rPr>
      <t>000</t>
    </r>
    <phoneticPr fontId="13"/>
  </si>
  <si>
    <r>
      <t>846</t>
    </r>
    <r>
      <rPr>
        <sz val="12"/>
        <rFont val="ＭＳ Ｐゴシック"/>
        <family val="3"/>
        <charset val="128"/>
      </rPr>
      <t>3-20-</t>
    </r>
    <r>
      <rPr>
        <sz val="12"/>
        <rFont val="ＭＳ Ｐゴシック"/>
        <family val="3"/>
      </rPr>
      <t>000</t>
    </r>
    <phoneticPr fontId="13"/>
  </si>
  <si>
    <t>１９９９年（H１１）</t>
    <phoneticPr fontId="13"/>
  </si>
  <si>
    <t>暦年計</t>
    <rPh sb="0" eb="1">
      <t>コヨミ</t>
    </rPh>
    <phoneticPr fontId="13"/>
  </si>
  <si>
    <t>２０００年（H１２）</t>
    <phoneticPr fontId="13"/>
  </si>
  <si>
    <t>２００１年（H１３）</t>
  </si>
  <si>
    <t xml:space="preserve"> （金額単位：百万円）</t>
  </si>
  <si>
    <t>２００４年（H１６）</t>
    <phoneticPr fontId="13"/>
  </si>
  <si>
    <t>２００５年（H１７）</t>
    <phoneticPr fontId="13"/>
  </si>
  <si>
    <t>２００６年（H１８）</t>
    <phoneticPr fontId="13"/>
  </si>
  <si>
    <t>金　額</t>
    <phoneticPr fontId="13"/>
  </si>
  <si>
    <t xml:space="preserve"> ﾀﾞｲｽﾀﾝﾋﾟﾝｸﾞﾏｼﾝ</t>
    <phoneticPr fontId="13"/>
  </si>
  <si>
    <t>　(プレスを含む)</t>
    <phoneticPr fontId="13"/>
  </si>
  <si>
    <t xml:space="preserve"> ﾏｼﾝ、ｽﾄﾚｰﾄﾆﾝｸﾞﾏｼﾝ及び</t>
    <phoneticPr fontId="13"/>
  </si>
  <si>
    <t>ﾌﾗｯﾄﾆﾝｸﾞﾏｼﾝ(ﾌﾟﾚｽを含む)</t>
    <phoneticPr fontId="13"/>
  </si>
  <si>
    <t>　　(数値制御式)</t>
    <phoneticPr fontId="13"/>
  </si>
  <si>
    <t>(数値制御式を除く)</t>
    <rPh sb="7" eb="8">
      <t>ノゾ</t>
    </rPh>
    <phoneticPr fontId="13"/>
  </si>
  <si>
    <t xml:space="preserve"> せん断の複合機械を除く)</t>
    <rPh sb="5" eb="7">
      <t>フクゴウ</t>
    </rPh>
    <phoneticPr fontId="13"/>
  </si>
  <si>
    <t>　(数値制御式)</t>
    <phoneticPr fontId="13"/>
  </si>
  <si>
    <t>　(数値制御式)</t>
    <phoneticPr fontId="13"/>
  </si>
  <si>
    <t xml:space="preserve"> (プレスを含む、ﾊﾟﾝﾁﾝｸﾞ及び</t>
    <phoneticPr fontId="13"/>
  </si>
  <si>
    <t>(液圧プレスを除く)</t>
    <phoneticPr fontId="13"/>
  </si>
  <si>
    <t xml:space="preserve"> 及び ﾉｯﾁﾝｸﾞﾏｼﾝ</t>
    <phoneticPr fontId="13"/>
  </si>
  <si>
    <t>及び ﾉｯﾁﾝｸﾞﾏｼﾝ</t>
    <phoneticPr fontId="13"/>
  </si>
  <si>
    <t xml:space="preserve"> (金属、焼結した金属炭化物</t>
    <phoneticPr fontId="13"/>
  </si>
  <si>
    <t>又ｻｰﾒｯﾄの加工用でこれらを</t>
    <phoneticPr fontId="13"/>
  </si>
  <si>
    <t xml:space="preserve"> 鍛 圧 機 械</t>
    <phoneticPr fontId="13"/>
  </si>
  <si>
    <t xml:space="preserve">   　合 　計</t>
    <phoneticPr fontId="13"/>
  </si>
  <si>
    <t>その他のプレス</t>
    <rPh sb="2" eb="3">
      <t>タ</t>
    </rPh>
    <phoneticPr fontId="13"/>
  </si>
  <si>
    <t>(機械プレスなど)</t>
    <rPh sb="1" eb="2">
      <t>キ</t>
    </rPh>
    <rPh sb="2" eb="3">
      <t>カイ</t>
    </rPh>
    <phoneticPr fontId="13"/>
  </si>
  <si>
    <t>（金属又は金属炭化物の加工用の第二次金属加工機械で工作機械以外）</t>
    <rPh sb="15" eb="16">
      <t>ダイ</t>
    </rPh>
    <rPh sb="16" eb="18">
      <t>ニジ</t>
    </rPh>
    <rPh sb="18" eb="20">
      <t>キンゾク</t>
    </rPh>
    <rPh sb="20" eb="22">
      <t>カコウ</t>
    </rPh>
    <rPh sb="22" eb="24">
      <t>キカイ</t>
    </rPh>
    <rPh sb="25" eb="27">
      <t>コウサク</t>
    </rPh>
    <rPh sb="27" eb="29">
      <t>キカイ</t>
    </rPh>
    <rPh sb="29" eb="31">
      <t>イガイ</t>
    </rPh>
    <phoneticPr fontId="13"/>
  </si>
  <si>
    <t xml:space="preserve"> (レーザーその他の光子</t>
    <rPh sb="8" eb="9">
      <t>タ</t>
    </rPh>
    <rPh sb="10" eb="12">
      <t>コウシ</t>
    </rPh>
    <phoneticPr fontId="13"/>
  </si>
  <si>
    <t>ビームで材料を取り除き</t>
    <rPh sb="4" eb="6">
      <t>ザイリョウ</t>
    </rPh>
    <rPh sb="7" eb="8">
      <t>ト</t>
    </rPh>
    <rPh sb="9" eb="10">
      <t>ノゾ</t>
    </rPh>
    <phoneticPr fontId="13"/>
  </si>
  <si>
    <t>加工する機械)</t>
    <rPh sb="0" eb="2">
      <t>カコウ</t>
    </rPh>
    <rPh sb="4" eb="6">
      <t>キカイ</t>
    </rPh>
    <phoneticPr fontId="13"/>
  </si>
  <si>
    <t xml:space="preserve"> (レーザー・超音波・</t>
    <rPh sb="7" eb="10">
      <t>チョウオンパ</t>
    </rPh>
    <phoneticPr fontId="13"/>
  </si>
  <si>
    <t>放電を除く電気的方法で</t>
    <rPh sb="5" eb="7">
      <t>デンキ</t>
    </rPh>
    <rPh sb="7" eb="8">
      <t>テキ</t>
    </rPh>
    <rPh sb="8" eb="10">
      <t>ホウホウ</t>
    </rPh>
    <phoneticPr fontId="13"/>
  </si>
  <si>
    <t>材料を取り除き加工する機械)</t>
    <rPh sb="7" eb="9">
      <t>カコウ</t>
    </rPh>
    <rPh sb="11" eb="13">
      <t>キカイ</t>
    </rPh>
    <phoneticPr fontId="13"/>
  </si>
  <si>
    <t>　左の鍛圧機械集計外の板金機械</t>
    <rPh sb="1" eb="2">
      <t>ヒダリ</t>
    </rPh>
    <rPh sb="3" eb="5">
      <t>タンアツ</t>
    </rPh>
    <rPh sb="5" eb="7">
      <t>キカイ</t>
    </rPh>
    <rPh sb="7" eb="9">
      <t>シュウケイ</t>
    </rPh>
    <rPh sb="9" eb="10">
      <t>ガイ</t>
    </rPh>
    <rPh sb="11" eb="13">
      <t>バンキン</t>
    </rPh>
    <rPh sb="13" eb="15">
      <t>キカイ</t>
    </rPh>
    <phoneticPr fontId="13"/>
  </si>
  <si>
    <r>
      <t>84</t>
    </r>
    <r>
      <rPr>
        <sz val="12"/>
        <rFont val="ＭＳ Ｐゴシック"/>
        <family val="3"/>
        <charset val="128"/>
      </rPr>
      <t>56-10-000</t>
    </r>
    <phoneticPr fontId="13"/>
  </si>
  <si>
    <t>レーザ加工機等</t>
    <rPh sb="3" eb="6">
      <t>カコウキ</t>
    </rPh>
    <rPh sb="6" eb="7">
      <t>トウ</t>
    </rPh>
    <phoneticPr fontId="13"/>
  </si>
  <si>
    <t>プラズマ加工機等</t>
    <rPh sb="4" eb="7">
      <t>カコウキ</t>
    </rPh>
    <rPh sb="7" eb="8">
      <t>トウ</t>
    </rPh>
    <phoneticPr fontId="13"/>
  </si>
  <si>
    <t>鍛圧機械 貿易統計－輸出</t>
    <rPh sb="5" eb="7">
      <t>ボウエキ</t>
    </rPh>
    <rPh sb="7" eb="9">
      <t>トウケイ</t>
    </rPh>
    <rPh sb="11" eb="12">
      <t>デ</t>
    </rPh>
    <phoneticPr fontId="13"/>
  </si>
  <si>
    <t>財務省　：　貿易統計</t>
    <rPh sb="8" eb="10">
      <t>トウケイ</t>
    </rPh>
    <phoneticPr fontId="13"/>
  </si>
  <si>
    <t>２００７年（H１９）</t>
    <phoneticPr fontId="13"/>
  </si>
  <si>
    <r>
      <t>84</t>
    </r>
    <r>
      <rPr>
        <sz val="12"/>
        <rFont val="ＭＳ Ｐゴシック"/>
        <family val="3"/>
        <charset val="128"/>
      </rPr>
      <t>56-90-000</t>
    </r>
    <phoneticPr fontId="13"/>
  </si>
  <si>
    <t>99-000は07年統合</t>
    <rPh sb="9" eb="10">
      <t>ネン</t>
    </rPh>
    <rPh sb="10" eb="12">
      <t>トウゴウ</t>
    </rPh>
    <phoneticPr fontId="13"/>
  </si>
  <si>
    <t>前年伸率</t>
    <rPh sb="2" eb="3">
      <t>ノ</t>
    </rPh>
    <rPh sb="3" eb="4">
      <t>リツ</t>
    </rPh>
    <phoneticPr fontId="13"/>
  </si>
  <si>
    <t>対前年伸率（％）</t>
    <rPh sb="0" eb="1">
      <t>タイ</t>
    </rPh>
    <rPh sb="3" eb="4">
      <t>ノ</t>
    </rPh>
    <rPh sb="4" eb="5">
      <t>リツ</t>
    </rPh>
    <phoneticPr fontId="13"/>
  </si>
  <si>
    <t>２００８年（H２０）</t>
    <phoneticPr fontId="13"/>
  </si>
  <si>
    <t>２００９年（H２１）</t>
    <phoneticPr fontId="13"/>
  </si>
  <si>
    <t>２００９年（H２１）</t>
    <phoneticPr fontId="13"/>
  </si>
  <si>
    <r>
      <t>２０１０年（H２</t>
    </r>
    <r>
      <rPr>
        <sz val="12"/>
        <rFont val="ＭＳ Ｐゴシック"/>
        <family val="3"/>
        <charset val="128"/>
      </rPr>
      <t>２）</t>
    </r>
    <phoneticPr fontId="13"/>
  </si>
  <si>
    <t>２０１０年（H２２）</t>
    <phoneticPr fontId="13"/>
  </si>
  <si>
    <r>
      <t>２０１１年（H２</t>
    </r>
    <r>
      <rPr>
        <sz val="12"/>
        <rFont val="ＭＳ Ｐゴシック"/>
        <family val="3"/>
        <charset val="128"/>
      </rPr>
      <t>３）</t>
    </r>
    <phoneticPr fontId="13"/>
  </si>
  <si>
    <t>２０１１年（H２３）</t>
    <phoneticPr fontId="13"/>
  </si>
  <si>
    <r>
      <t>２０１２年（H２</t>
    </r>
    <r>
      <rPr>
        <sz val="12"/>
        <rFont val="ＭＳ Ｐゴシック"/>
        <family val="3"/>
        <charset val="128"/>
      </rPr>
      <t>４）</t>
    </r>
    <phoneticPr fontId="13"/>
  </si>
  <si>
    <t>２０１２年（H２４）</t>
    <phoneticPr fontId="13"/>
  </si>
  <si>
    <r>
      <t>２０１３年（H２</t>
    </r>
    <r>
      <rPr>
        <sz val="12"/>
        <rFont val="ＭＳ Ｐゴシック"/>
        <family val="3"/>
        <charset val="128"/>
      </rPr>
      <t>５）</t>
    </r>
    <phoneticPr fontId="13"/>
  </si>
  <si>
    <t>２０１３年（H２５）</t>
    <phoneticPr fontId="13"/>
  </si>
  <si>
    <r>
      <t>２０１４年（H２</t>
    </r>
    <r>
      <rPr>
        <sz val="12"/>
        <rFont val="ＭＳ Ｐゴシック"/>
        <family val="3"/>
        <charset val="128"/>
      </rPr>
      <t>６）</t>
    </r>
    <phoneticPr fontId="13"/>
  </si>
  <si>
    <t>２０１４年（H２６）</t>
    <phoneticPr fontId="13"/>
  </si>
  <si>
    <r>
      <t>２０１５年（H２</t>
    </r>
    <r>
      <rPr>
        <sz val="12"/>
        <rFont val="ＭＳ Ｐゴシック"/>
        <family val="3"/>
        <charset val="128"/>
      </rPr>
      <t>７）</t>
    </r>
    <phoneticPr fontId="13"/>
  </si>
  <si>
    <t>２０１５年（H２７）</t>
    <phoneticPr fontId="13"/>
  </si>
  <si>
    <r>
      <t>２０１６年（H２</t>
    </r>
    <r>
      <rPr>
        <sz val="12"/>
        <rFont val="ＭＳ Ｐゴシック"/>
        <family val="3"/>
        <charset val="128"/>
      </rPr>
      <t>８）</t>
    </r>
    <phoneticPr fontId="13"/>
  </si>
  <si>
    <t>２０１６年（H２８）</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</si>
</sst>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mm"/>
    <numFmt numFmtId="177" formatCode="0.0%"/>
    <numFmt numFmtId="178" formatCode="#,##0_ ;[Red]\-#,##0\ "/>
    <numFmt numFmtId="179" formatCode="#,##0_);[Red]\(#,##0\)"/>
    <numFmt numFmtId="180" formatCode="0.0_ ;[Red]\-0.0\ "/>
  </numFmts>
  <fonts count="20" x14ac:knownFonts="1">
    <font>
      <sz val="12"/>
      <name val="Arial"/>
      <family val="2"/>
    </font>
    <font>
      <sz val="12"/>
      <name val="ＭＳ 明朝"/>
      <family val="1"/>
    </font>
    <font>
      <sz val="12"/>
      <name val="ＭＳ Ｐゴシック"/>
      <family val="3"/>
    </font>
    <font>
      <sz val="12"/>
      <name val="ＭＳ 明朝"/>
      <family val="1"/>
    </font>
    <font>
      <sz val="12"/>
      <name val="ＭＳ Ｐゴシック"/>
      <family val="3"/>
    </font>
    <font>
      <b/>
      <sz val="16"/>
      <name val="ＭＳ Ｐゴシック"/>
      <family val="3"/>
    </font>
    <font>
      <b/>
      <sz val="12"/>
      <name val="ＭＳ Ｐゴシック"/>
      <family val="3"/>
    </font>
    <font>
      <sz val="12"/>
      <name val="ＭＳ Ｐゴシック"/>
      <family val="3"/>
    </font>
    <font>
      <b/>
      <sz val="12"/>
      <name val="ＭＳ ゴシック"/>
      <family val="3"/>
    </font>
    <font>
      <b/>
      <sz val="12"/>
      <color indexed="8"/>
      <name val="ＭＳ ゴシック"/>
      <family val="3"/>
    </font>
    <font>
      <sz val="12"/>
      <color indexed="8"/>
      <name val="ＭＳ 明朝"/>
      <family val="1"/>
    </font>
    <font>
      <sz val="9"/>
      <name val="ＭＳ 明朝"/>
      <family val="1"/>
    </font>
    <font>
      <sz val="8"/>
      <name val="ＭＳ 明朝"/>
      <family val="1"/>
    </font>
    <font>
      <sz val="6"/>
      <name val="ＭＳ Ｐゴシック"/>
      <family val="3"/>
      <charset val="128"/>
    </font>
    <font>
      <b/>
      <sz val="12"/>
      <name val="ＭＳ Ｐゴシック"/>
      <family val="3"/>
      <charset val="128"/>
    </font>
    <font>
      <b/>
      <sz val="10"/>
      <name val="ＭＳ Ｐゴシック"/>
      <family val="3"/>
      <charset val="128"/>
    </font>
    <font>
      <sz val="12"/>
      <name val="ＭＳ Ｐゴシック"/>
      <family val="3"/>
      <charset val="128"/>
    </font>
    <font>
      <sz val="12"/>
      <name val="Arial"/>
      <family val="2"/>
    </font>
    <font>
      <b/>
      <sz val="14"/>
      <name val="ＭＳ 明朝"/>
      <family val="1"/>
    </font>
    <font>
      <sz val="1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rgb="FFFFFFCC"/>
        <bgColor indexed="64"/>
      </patternFill>
    </fill>
  </fills>
  <borders count="176">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8"/>
      </top>
      <bottom/>
      <diagonal/>
    </border>
    <border>
      <left style="thin">
        <color indexed="64"/>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8"/>
      </left>
      <right/>
      <top/>
      <bottom/>
      <diagonal/>
    </border>
    <border>
      <left/>
      <right style="medium">
        <color indexed="64"/>
      </right>
      <top/>
      <bottom/>
      <diagonal/>
    </border>
    <border>
      <left style="medium">
        <color indexed="64"/>
      </left>
      <right/>
      <top style="thin">
        <color indexed="9"/>
      </top>
      <bottom style="medium">
        <color indexed="64"/>
      </bottom>
      <diagonal/>
    </border>
    <border>
      <left style="medium">
        <color indexed="8"/>
      </left>
      <right/>
      <top/>
      <bottom/>
      <diagonal/>
    </border>
    <border>
      <left/>
      <right/>
      <top style="dotted">
        <color indexed="8"/>
      </top>
      <bottom/>
      <diagonal/>
    </border>
    <border>
      <left style="medium">
        <color indexed="64"/>
      </left>
      <right/>
      <top style="thin">
        <color indexed="8"/>
      </top>
      <bottom style="medium">
        <color indexed="64"/>
      </bottom>
      <diagonal/>
    </border>
    <border>
      <left style="dotted">
        <color indexed="8"/>
      </left>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8"/>
      </left>
      <right/>
      <top style="thin">
        <color indexed="8"/>
      </top>
      <bottom style="dotted">
        <color indexed="8"/>
      </bottom>
      <diagonal/>
    </border>
    <border>
      <left style="dotted">
        <color indexed="8"/>
      </left>
      <right/>
      <top style="thin">
        <color indexed="8"/>
      </top>
      <bottom style="dotted">
        <color indexed="8"/>
      </bottom>
      <diagonal/>
    </border>
    <border>
      <left style="thin">
        <color indexed="64"/>
      </left>
      <right style="dotted">
        <color indexed="8"/>
      </right>
      <top style="thin">
        <color indexed="8"/>
      </top>
      <bottom style="dotted">
        <color indexed="8"/>
      </bottom>
      <diagonal/>
    </border>
    <border>
      <left/>
      <right style="dotted">
        <color indexed="8"/>
      </right>
      <top style="thin">
        <color indexed="8"/>
      </top>
      <bottom style="dotted">
        <color indexed="8"/>
      </bottom>
      <diagonal/>
    </border>
    <border>
      <left style="dotted">
        <color indexed="8"/>
      </left>
      <right style="thin">
        <color indexed="64"/>
      </right>
      <top style="thin">
        <color indexed="8"/>
      </top>
      <bottom style="dotted">
        <color indexed="8"/>
      </bottom>
      <diagonal/>
    </border>
    <border>
      <left style="medium">
        <color indexed="8"/>
      </left>
      <right style="dotted">
        <color indexed="64"/>
      </right>
      <top style="thin">
        <color indexed="64"/>
      </top>
      <bottom style="medium">
        <color indexed="64"/>
      </bottom>
      <diagonal/>
    </border>
    <border>
      <left/>
      <right/>
      <top/>
      <bottom style="medium">
        <color indexed="64"/>
      </bottom>
      <diagonal/>
    </border>
    <border>
      <left style="medium">
        <color indexed="8"/>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style="medium">
        <color indexed="8"/>
      </left>
      <right/>
      <top/>
      <bottom style="thin">
        <color indexed="64"/>
      </bottom>
      <diagonal/>
    </border>
    <border>
      <left/>
      <right style="medium">
        <color indexed="8"/>
      </right>
      <top/>
      <bottom style="thin">
        <color indexed="64"/>
      </bottom>
      <diagonal/>
    </border>
    <border>
      <left style="thin">
        <color indexed="64"/>
      </left>
      <right style="dotted">
        <color indexed="8"/>
      </right>
      <top style="thin">
        <color indexed="8"/>
      </top>
      <bottom style="medium">
        <color indexed="64"/>
      </bottom>
      <diagonal/>
    </border>
    <border>
      <left style="medium">
        <color indexed="8"/>
      </left>
      <right/>
      <top style="thin">
        <color indexed="8"/>
      </top>
      <bottom/>
      <diagonal/>
    </border>
    <border>
      <left style="dotted">
        <color indexed="8"/>
      </left>
      <right/>
      <top style="thin">
        <color indexed="8"/>
      </top>
      <bottom/>
      <diagonal/>
    </border>
    <border>
      <left style="thin">
        <color indexed="8"/>
      </left>
      <right/>
      <top style="thin">
        <color indexed="8"/>
      </top>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diagonal/>
    </border>
    <border>
      <left style="medium">
        <color indexed="8"/>
      </left>
      <right style="dashed">
        <color indexed="8"/>
      </right>
      <top style="thin">
        <color indexed="8"/>
      </top>
      <bottom style="dotted">
        <color indexed="8"/>
      </bottom>
      <diagonal/>
    </border>
    <border>
      <left style="dashed">
        <color indexed="8"/>
      </left>
      <right/>
      <top style="thin">
        <color indexed="8"/>
      </top>
      <bottom style="dotted">
        <color indexed="8"/>
      </bottom>
      <diagonal/>
    </border>
    <border>
      <left style="thin">
        <color indexed="64"/>
      </left>
      <right style="dashed">
        <color indexed="8"/>
      </right>
      <top style="thin">
        <color indexed="8"/>
      </top>
      <bottom style="dotted">
        <color indexed="8"/>
      </bottom>
      <diagonal/>
    </border>
    <border>
      <left style="dashed">
        <color indexed="8"/>
      </left>
      <right style="thin">
        <color indexed="64"/>
      </right>
      <top style="thin">
        <color indexed="8"/>
      </top>
      <bottom style="dotted">
        <color indexed="8"/>
      </bottom>
      <diagonal/>
    </border>
    <border>
      <left/>
      <right style="dashed">
        <color indexed="8"/>
      </right>
      <top style="thin">
        <color indexed="8"/>
      </top>
      <bottom style="dotted">
        <color indexed="8"/>
      </bottom>
      <diagonal/>
    </border>
    <border>
      <left style="thin">
        <color indexed="8"/>
      </left>
      <right style="dashed">
        <color indexed="8"/>
      </right>
      <top style="thin">
        <color indexed="64"/>
      </top>
      <bottom style="thin">
        <color indexed="64"/>
      </bottom>
      <diagonal/>
    </border>
    <border>
      <left style="dashed">
        <color indexed="8"/>
      </left>
      <right style="thin">
        <color indexed="8"/>
      </right>
      <top style="thin">
        <color indexed="64"/>
      </top>
      <bottom style="thin">
        <color indexed="64"/>
      </bottom>
      <diagonal/>
    </border>
    <border>
      <left/>
      <right style="dashed">
        <color indexed="8"/>
      </right>
      <top style="thin">
        <color indexed="64"/>
      </top>
      <bottom style="thin">
        <color indexed="64"/>
      </bottom>
      <diagonal/>
    </border>
    <border>
      <left style="medium">
        <color indexed="8"/>
      </left>
      <right style="dotted">
        <color indexed="64"/>
      </right>
      <top style="thin">
        <color indexed="64"/>
      </top>
      <bottom style="thin">
        <color indexed="64"/>
      </bottom>
      <diagonal/>
    </border>
    <border>
      <left style="medium">
        <color indexed="8"/>
      </left>
      <right style="dotted">
        <color indexed="64"/>
      </right>
      <top/>
      <bottom style="dotted">
        <color indexed="8"/>
      </bottom>
      <diagonal/>
    </border>
    <border>
      <left style="dotted">
        <color indexed="8"/>
      </left>
      <right/>
      <top/>
      <bottom/>
      <diagonal/>
    </border>
    <border>
      <left style="medium">
        <color indexed="8"/>
      </left>
      <right style="dotted">
        <color indexed="64"/>
      </right>
      <top/>
      <bottom/>
      <diagonal/>
    </border>
    <border>
      <left style="medium">
        <color indexed="8"/>
      </left>
      <right/>
      <top style="dotted">
        <color indexed="8"/>
      </top>
      <bottom/>
      <diagonal/>
    </border>
    <border>
      <left style="dotted">
        <color indexed="8"/>
      </left>
      <right/>
      <top style="dotted">
        <color indexed="8"/>
      </top>
      <bottom/>
      <diagonal/>
    </border>
    <border>
      <left style="thin">
        <color indexed="8"/>
      </left>
      <right/>
      <top style="dotted">
        <color indexed="8"/>
      </top>
      <bottom/>
      <diagonal/>
    </border>
    <border>
      <left style="medium">
        <color indexed="8"/>
      </left>
      <right style="dotted">
        <color indexed="64"/>
      </right>
      <top style="dotted">
        <color indexed="8"/>
      </top>
      <bottom/>
      <diagonal/>
    </border>
    <border>
      <left style="medium">
        <color indexed="8"/>
      </left>
      <right style="dotted">
        <color indexed="64"/>
      </right>
      <top/>
      <bottom style="thin">
        <color indexed="8"/>
      </bottom>
      <diagonal/>
    </border>
    <border>
      <left style="medium">
        <color indexed="8"/>
      </left>
      <right style="dotted">
        <color indexed="8"/>
      </right>
      <top style="thin">
        <color indexed="8"/>
      </top>
      <bottom style="dotted">
        <color indexed="8"/>
      </bottom>
      <diagonal/>
    </border>
    <border>
      <left style="dotted">
        <color indexed="8"/>
      </left>
      <right style="medium">
        <color indexed="8"/>
      </right>
      <top style="thin">
        <color indexed="8"/>
      </top>
      <bottom style="dotted">
        <color indexed="8"/>
      </bottom>
      <diagonal/>
    </border>
    <border>
      <left style="medium">
        <color indexed="8"/>
      </left>
      <right style="dotted">
        <color indexed="64"/>
      </right>
      <top style="thin">
        <color indexed="8"/>
      </top>
      <bottom/>
      <diagonal/>
    </border>
    <border>
      <left style="dotted">
        <color indexed="8"/>
      </left>
      <right/>
      <top style="thin">
        <color indexed="8"/>
      </top>
      <bottom style="thin">
        <color indexed="64"/>
      </bottom>
      <diagonal/>
    </border>
    <border>
      <left style="thin">
        <color indexed="64"/>
      </left>
      <right style="dotted">
        <color indexed="8"/>
      </right>
      <top style="thin">
        <color indexed="8"/>
      </top>
      <bottom style="thin">
        <color indexed="64"/>
      </bottom>
      <diagonal/>
    </border>
    <border>
      <left style="dotted">
        <color indexed="8"/>
      </left>
      <right style="thin">
        <color indexed="64"/>
      </right>
      <top style="thin">
        <color indexed="8"/>
      </top>
      <bottom style="thin">
        <color indexed="64"/>
      </bottom>
      <diagonal/>
    </border>
    <border>
      <left style="thin">
        <color indexed="64"/>
      </left>
      <right/>
      <top/>
      <bottom style="thin">
        <color indexed="8"/>
      </bottom>
      <diagonal/>
    </border>
    <border>
      <left/>
      <right style="medium">
        <color indexed="8"/>
      </right>
      <top style="medium">
        <color indexed="8"/>
      </top>
      <bottom/>
      <diagonal/>
    </border>
    <border>
      <left/>
      <right style="medium">
        <color indexed="8"/>
      </right>
      <top/>
      <bottom/>
      <diagonal/>
    </border>
    <border>
      <left style="dotted">
        <color indexed="8"/>
      </left>
      <right style="medium">
        <color indexed="8"/>
      </right>
      <top style="thin">
        <color indexed="8"/>
      </top>
      <bottom style="medium">
        <color indexed="64"/>
      </bottom>
      <diagonal/>
    </border>
    <border>
      <left style="dotted">
        <color indexed="8"/>
      </left>
      <right style="medium">
        <color indexed="8"/>
      </right>
      <top style="thin">
        <color indexed="8"/>
      </top>
      <bottom/>
      <diagonal/>
    </border>
    <border>
      <left style="dashed">
        <color indexed="8"/>
      </left>
      <right style="medium">
        <color indexed="8"/>
      </right>
      <top style="thin">
        <color indexed="64"/>
      </top>
      <bottom style="thin">
        <color indexed="64"/>
      </bottom>
      <diagonal/>
    </border>
    <border>
      <left style="dotted">
        <color indexed="8"/>
      </left>
      <right style="medium">
        <color indexed="8"/>
      </right>
      <top/>
      <bottom/>
      <diagonal/>
    </border>
    <border>
      <left style="dotted">
        <color indexed="8"/>
      </left>
      <right style="medium">
        <color indexed="8"/>
      </right>
      <top style="dotted">
        <color indexed="8"/>
      </top>
      <bottom/>
      <diagonal/>
    </border>
    <border>
      <left style="thin">
        <color indexed="64"/>
      </left>
      <right/>
      <top style="thin">
        <color indexed="8"/>
      </top>
      <bottom style="medium">
        <color indexed="64"/>
      </bottom>
      <diagonal/>
    </border>
    <border>
      <left style="thin">
        <color indexed="64"/>
      </left>
      <right/>
      <top style="thin">
        <color indexed="8"/>
      </top>
      <bottom/>
      <diagonal/>
    </border>
    <border>
      <left style="thin">
        <color indexed="64"/>
      </left>
      <right style="dashed">
        <color indexed="8"/>
      </right>
      <top style="thin">
        <color indexed="64"/>
      </top>
      <bottom style="thin">
        <color indexed="64"/>
      </bottom>
      <diagonal/>
    </border>
    <border>
      <left style="thin">
        <color indexed="64"/>
      </left>
      <right/>
      <top style="dotted">
        <color indexed="8"/>
      </top>
      <bottom/>
      <diagonal/>
    </border>
    <border>
      <left style="thin">
        <color indexed="64"/>
      </left>
      <right/>
      <top style="thin">
        <color indexed="8"/>
      </top>
      <bottom style="dotted">
        <color indexed="8"/>
      </bottom>
      <diagonal/>
    </border>
    <border>
      <left/>
      <right/>
      <top style="thin">
        <color indexed="8"/>
      </top>
      <bottom style="dotted">
        <color indexed="8"/>
      </bottom>
      <diagonal/>
    </border>
    <border>
      <left/>
      <right style="thin">
        <color indexed="64"/>
      </right>
      <top style="medium">
        <color indexed="8"/>
      </top>
      <bottom/>
      <diagonal/>
    </border>
    <border>
      <left/>
      <right style="thin">
        <color indexed="64"/>
      </right>
      <top/>
      <bottom/>
      <diagonal/>
    </border>
    <border>
      <left style="dotted">
        <color indexed="8"/>
      </left>
      <right style="thin">
        <color indexed="64"/>
      </right>
      <top style="thin">
        <color indexed="8"/>
      </top>
      <bottom style="medium">
        <color indexed="64"/>
      </bottom>
      <diagonal/>
    </border>
    <border>
      <left style="dotted">
        <color indexed="8"/>
      </left>
      <right style="thin">
        <color indexed="64"/>
      </right>
      <top style="thin">
        <color indexed="8"/>
      </top>
      <bottom/>
      <diagonal/>
    </border>
    <border>
      <left style="dashed">
        <color indexed="8"/>
      </left>
      <right style="thin">
        <color indexed="64"/>
      </right>
      <top style="thin">
        <color indexed="64"/>
      </top>
      <bottom style="thin">
        <color indexed="64"/>
      </bottom>
      <diagonal/>
    </border>
    <border>
      <left style="dotted">
        <color indexed="8"/>
      </left>
      <right style="thin">
        <color indexed="64"/>
      </right>
      <top/>
      <bottom/>
      <diagonal/>
    </border>
    <border>
      <left style="dotted">
        <color indexed="8"/>
      </left>
      <right style="thin">
        <color indexed="64"/>
      </right>
      <top style="dotted">
        <color indexed="8"/>
      </top>
      <bottom/>
      <diagonal/>
    </border>
    <border>
      <left style="medium">
        <color indexed="8"/>
      </left>
      <right/>
      <top style="thin">
        <color indexed="8"/>
      </top>
      <bottom style="hair">
        <color indexed="8"/>
      </bottom>
      <diagonal/>
    </border>
    <border>
      <left/>
      <right style="medium">
        <color indexed="8"/>
      </right>
      <top style="thin">
        <color indexed="8"/>
      </top>
      <bottom style="hair">
        <color indexed="8"/>
      </bottom>
      <diagonal/>
    </border>
    <border>
      <left/>
      <right/>
      <top/>
      <bottom style="dotted">
        <color indexed="8"/>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bottom style="thin">
        <color indexed="8"/>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dotted">
        <color indexed="8"/>
      </top>
      <bottom/>
      <diagonal/>
    </border>
    <border>
      <left style="hair">
        <color indexed="64"/>
      </left>
      <right/>
      <top/>
      <bottom style="dotted">
        <color indexed="8"/>
      </bottom>
      <diagonal/>
    </border>
    <border>
      <left style="hair">
        <color indexed="64"/>
      </left>
      <right/>
      <top/>
      <bottom style="thin">
        <color indexed="8"/>
      </bottom>
      <diagonal/>
    </border>
    <border>
      <left style="hair">
        <color indexed="64"/>
      </left>
      <right/>
      <top style="thin">
        <color indexed="8"/>
      </top>
      <bottom style="dotted">
        <color indexed="8"/>
      </bottom>
      <diagonal/>
    </border>
    <border>
      <left style="hair">
        <color indexed="64"/>
      </left>
      <right style="medium">
        <color indexed="8"/>
      </right>
      <top style="thin">
        <color indexed="64"/>
      </top>
      <bottom style="thin">
        <color indexed="64"/>
      </bottom>
      <diagonal/>
    </border>
    <border>
      <left style="hair">
        <color indexed="64"/>
      </left>
      <right style="medium">
        <color indexed="8"/>
      </right>
      <top/>
      <bottom/>
      <diagonal/>
    </border>
    <border>
      <left style="hair">
        <color indexed="64"/>
      </left>
      <right style="medium">
        <color indexed="8"/>
      </right>
      <top/>
      <bottom style="thin">
        <color indexed="8"/>
      </bottom>
      <diagonal/>
    </border>
    <border>
      <left style="hair">
        <color indexed="64"/>
      </left>
      <right style="medium">
        <color indexed="8"/>
      </right>
      <top/>
      <bottom style="hair">
        <color indexed="64"/>
      </bottom>
      <diagonal/>
    </border>
    <border>
      <left style="medium">
        <color indexed="8"/>
      </left>
      <right/>
      <top style="thin">
        <color indexed="64"/>
      </top>
      <bottom style="medium">
        <color indexed="64"/>
      </bottom>
      <diagonal/>
    </border>
    <border>
      <left/>
      <right style="medium">
        <color indexed="8"/>
      </right>
      <top style="thin">
        <color indexed="64"/>
      </top>
      <bottom style="medium">
        <color indexed="64"/>
      </bottom>
      <diagonal/>
    </border>
    <border>
      <left style="medium">
        <color indexed="8"/>
      </left>
      <right style="dotted">
        <color indexed="8"/>
      </right>
      <top style="dotted">
        <color indexed="8"/>
      </top>
      <bottom style="medium">
        <color indexed="64"/>
      </bottom>
      <diagonal/>
    </border>
    <border>
      <left/>
      <right/>
      <top style="dotted">
        <color indexed="8"/>
      </top>
      <bottom style="medium">
        <color indexed="64"/>
      </bottom>
      <diagonal/>
    </border>
    <border>
      <left style="hair">
        <color indexed="64"/>
      </left>
      <right/>
      <top style="dotted">
        <color indexed="8"/>
      </top>
      <bottom style="medium">
        <color indexed="64"/>
      </bottom>
      <diagonal/>
    </border>
    <border>
      <left style="medium">
        <color indexed="64"/>
      </left>
      <right style="dotted">
        <color indexed="8"/>
      </right>
      <top style="dotted">
        <color indexed="8"/>
      </top>
      <bottom style="medium">
        <color indexed="64"/>
      </bottom>
      <diagonal/>
    </border>
    <border>
      <left style="dotted">
        <color indexed="8"/>
      </left>
      <right style="thin">
        <color indexed="64"/>
      </right>
      <top style="dotted">
        <color indexed="8"/>
      </top>
      <bottom style="medium">
        <color indexed="64"/>
      </bottom>
      <diagonal/>
    </border>
    <border>
      <left/>
      <right style="dotted">
        <color indexed="8"/>
      </right>
      <top style="dotted">
        <color indexed="8"/>
      </top>
      <bottom style="medium">
        <color indexed="64"/>
      </bottom>
      <diagonal/>
    </border>
    <border>
      <left style="dotted">
        <color indexed="8"/>
      </left>
      <right/>
      <top style="dotted">
        <color indexed="8"/>
      </top>
      <bottom style="medium">
        <color indexed="64"/>
      </bottom>
      <diagonal/>
    </border>
    <border>
      <left style="thin">
        <color indexed="64"/>
      </left>
      <right style="dotted">
        <color indexed="8"/>
      </right>
      <top style="dotted">
        <color indexed="8"/>
      </top>
      <bottom style="medium">
        <color indexed="64"/>
      </bottom>
      <diagonal/>
    </border>
    <border>
      <left style="dotted">
        <color indexed="8"/>
      </left>
      <right style="medium">
        <color indexed="8"/>
      </right>
      <top style="dotted">
        <color indexed="8"/>
      </top>
      <bottom style="medium">
        <color indexed="64"/>
      </bottom>
      <diagonal/>
    </border>
    <border>
      <left style="medium">
        <color indexed="8"/>
      </left>
      <right/>
      <top style="dotted">
        <color indexed="8"/>
      </top>
      <bottom style="medium">
        <color indexed="64"/>
      </bottom>
      <diagonal/>
    </border>
    <border>
      <left style="thin">
        <color indexed="64"/>
      </left>
      <right style="dotted">
        <color indexed="8"/>
      </right>
      <top style="thin">
        <color indexed="64"/>
      </top>
      <bottom style="medium">
        <color indexed="64"/>
      </bottom>
      <diagonal/>
    </border>
    <border>
      <left style="dotted">
        <color indexed="8"/>
      </left>
      <right/>
      <top style="thin">
        <color indexed="64"/>
      </top>
      <bottom style="medium">
        <color indexed="64"/>
      </bottom>
      <diagonal/>
    </border>
    <border>
      <left style="dotted">
        <color indexed="8"/>
      </left>
      <right style="thin">
        <color indexed="64"/>
      </right>
      <top style="thin">
        <color indexed="64"/>
      </top>
      <bottom style="medium">
        <color indexed="64"/>
      </bottom>
      <diagonal/>
    </border>
    <border>
      <left style="medium">
        <color indexed="8"/>
      </left>
      <right style="dotted">
        <color indexed="64"/>
      </right>
      <top style="dotted">
        <color indexed="8"/>
      </top>
      <bottom style="medium">
        <color indexed="64"/>
      </bottom>
      <diagonal/>
    </border>
    <border>
      <left style="dotted">
        <color indexed="64"/>
      </left>
      <right/>
      <top style="dotted">
        <color indexed="8"/>
      </top>
      <bottom style="medium">
        <color indexed="64"/>
      </bottom>
      <diagonal/>
    </border>
    <border>
      <left style="hair">
        <color indexed="64"/>
      </left>
      <right style="medium">
        <color indexed="8"/>
      </right>
      <top style="hair">
        <color indexed="64"/>
      </top>
      <bottom/>
      <diagonal/>
    </border>
    <border>
      <left style="dotted">
        <color indexed="8"/>
      </left>
      <right style="thin">
        <color indexed="8"/>
      </right>
      <top/>
      <bottom/>
      <diagonal/>
    </border>
    <border>
      <left style="thin">
        <color indexed="8"/>
      </left>
      <right/>
      <top/>
      <bottom style="dotted">
        <color indexed="8"/>
      </bottom>
      <diagonal/>
    </border>
    <border>
      <left style="dotted">
        <color indexed="8"/>
      </left>
      <right style="thin">
        <color indexed="8"/>
      </right>
      <top/>
      <bottom style="dotted">
        <color indexed="8"/>
      </bottom>
      <diagonal/>
    </border>
    <border>
      <left style="dotted">
        <color indexed="8"/>
      </left>
      <right style="thin">
        <color indexed="8"/>
      </right>
      <top style="dotted">
        <color indexed="8"/>
      </top>
      <bottom/>
      <diagonal/>
    </border>
    <border>
      <left style="hair">
        <color indexed="64"/>
      </left>
      <right style="medium">
        <color indexed="8"/>
      </right>
      <top/>
      <bottom style="dotted">
        <color indexed="64"/>
      </bottom>
      <diagonal/>
    </border>
    <border>
      <left style="hair">
        <color indexed="64"/>
      </left>
      <right style="medium">
        <color indexed="8"/>
      </right>
      <top style="dotted">
        <color indexed="64"/>
      </top>
      <bottom/>
      <diagonal/>
    </border>
    <border>
      <left style="thin">
        <color indexed="8"/>
      </left>
      <right style="dotted">
        <color indexed="8"/>
      </right>
      <top style="thin">
        <color indexed="8"/>
      </top>
      <bottom style="dotted">
        <color indexed="8"/>
      </bottom>
      <diagonal/>
    </border>
    <border>
      <left/>
      <right style="hair">
        <color indexed="64"/>
      </right>
      <top/>
      <bottom style="dotted">
        <color indexed="8"/>
      </bottom>
      <diagonal/>
    </border>
    <border>
      <left style="medium">
        <color indexed="8"/>
      </left>
      <right style="dotted">
        <color indexed="64"/>
      </right>
      <top/>
      <bottom style="medium">
        <color indexed="8"/>
      </bottom>
      <diagonal/>
    </border>
    <border>
      <left/>
      <right/>
      <top/>
      <bottom style="medium">
        <color indexed="8"/>
      </bottom>
      <diagonal/>
    </border>
    <border>
      <left style="hair">
        <color indexed="64"/>
      </left>
      <right/>
      <top/>
      <bottom style="medium">
        <color indexed="8"/>
      </bottom>
      <diagonal/>
    </border>
    <border>
      <left style="medium">
        <color indexed="8"/>
      </left>
      <right style="dashed">
        <color indexed="8"/>
      </right>
      <top style="thin">
        <color indexed="8"/>
      </top>
      <bottom style="medium">
        <color indexed="8"/>
      </bottom>
      <diagonal/>
    </border>
    <border>
      <left style="dashed">
        <color indexed="8"/>
      </left>
      <right style="thin">
        <color indexed="8"/>
      </right>
      <top style="thin">
        <color indexed="8"/>
      </top>
      <bottom style="medium">
        <color indexed="8"/>
      </bottom>
      <diagonal/>
    </border>
    <border>
      <left style="thin">
        <color indexed="8"/>
      </left>
      <right style="dashed">
        <color indexed="8"/>
      </right>
      <top style="thin">
        <color indexed="8"/>
      </top>
      <bottom style="medium">
        <color indexed="8"/>
      </bottom>
      <diagonal/>
    </border>
    <border>
      <left style="thin">
        <color indexed="8"/>
      </left>
      <right style="dashed">
        <color indexed="8"/>
      </right>
      <top/>
      <bottom style="medium">
        <color indexed="8"/>
      </bottom>
      <diagonal/>
    </border>
    <border>
      <left style="dashed">
        <color indexed="8"/>
      </left>
      <right style="thin">
        <color indexed="8"/>
      </right>
      <top/>
      <bottom style="medium">
        <color indexed="8"/>
      </bottom>
      <diagonal/>
    </border>
    <border>
      <left style="thin">
        <color indexed="8"/>
      </left>
      <right/>
      <top/>
      <bottom style="medium">
        <color indexed="8"/>
      </bottom>
      <diagonal/>
    </border>
    <border>
      <left style="dotted">
        <color indexed="8"/>
      </left>
      <right style="medium">
        <color indexed="8"/>
      </right>
      <top/>
      <bottom style="medium">
        <color indexed="8"/>
      </bottom>
      <diagonal/>
    </border>
    <border>
      <left style="thin">
        <color indexed="64"/>
      </left>
      <right style="dashed">
        <color indexed="8"/>
      </right>
      <top style="thin">
        <color indexed="64"/>
      </top>
      <bottom style="medium">
        <color indexed="8"/>
      </bottom>
      <diagonal/>
    </border>
    <border>
      <left style="dashed">
        <color indexed="8"/>
      </left>
      <right style="thin">
        <color indexed="8"/>
      </right>
      <top style="thin">
        <color indexed="64"/>
      </top>
      <bottom style="medium">
        <color indexed="8"/>
      </bottom>
      <diagonal/>
    </border>
    <border>
      <left style="thin">
        <color indexed="8"/>
      </left>
      <right/>
      <top style="thin">
        <color indexed="64"/>
      </top>
      <bottom style="medium">
        <color indexed="8"/>
      </bottom>
      <diagonal/>
    </border>
    <border>
      <left style="dotted">
        <color indexed="8"/>
      </left>
      <right style="thin">
        <color indexed="64"/>
      </right>
      <top style="thin">
        <color indexed="64"/>
      </top>
      <bottom style="medium">
        <color indexed="8"/>
      </bottom>
      <diagonal/>
    </border>
    <border>
      <left style="hair">
        <color indexed="64"/>
      </left>
      <right style="medium">
        <color indexed="8"/>
      </right>
      <top/>
      <bottom style="dotted">
        <color indexed="8"/>
      </bottom>
      <diagonal/>
    </border>
    <border>
      <left style="hair">
        <color indexed="64"/>
      </left>
      <right style="medium">
        <color indexed="8"/>
      </right>
      <top style="dotted">
        <color indexed="8"/>
      </top>
      <bottom/>
      <diagonal/>
    </border>
    <border>
      <left style="thin">
        <color indexed="8"/>
      </left>
      <right/>
      <top style="dotted">
        <color indexed="8"/>
      </top>
      <bottom style="medium">
        <color indexed="64"/>
      </bottom>
      <diagonal/>
    </border>
    <border>
      <left style="dashed">
        <color indexed="8"/>
      </left>
      <right style="thin">
        <color indexed="8"/>
      </right>
      <top style="dotted">
        <color indexed="8"/>
      </top>
      <bottom style="medium">
        <color indexed="64"/>
      </bottom>
      <diagonal/>
    </border>
    <border>
      <left style="dashed">
        <color indexed="8"/>
      </left>
      <right/>
      <top style="dotted">
        <color indexed="8"/>
      </top>
      <bottom style="medium">
        <color indexed="64"/>
      </bottom>
      <diagonal/>
    </border>
    <border>
      <left style="dotted">
        <color indexed="8"/>
      </left>
      <right style="thin">
        <color indexed="8"/>
      </right>
      <top style="dotted">
        <color indexed="8"/>
      </top>
      <bottom style="medium">
        <color indexed="64"/>
      </bottom>
      <diagonal/>
    </border>
    <border>
      <left style="dotted">
        <color indexed="8"/>
      </left>
      <right style="hair">
        <color indexed="8"/>
      </right>
      <top style="dotted">
        <color indexed="8"/>
      </top>
      <bottom style="medium">
        <color indexed="64"/>
      </bottom>
      <diagonal/>
    </border>
    <border>
      <left/>
      <right style="hair">
        <color indexed="64"/>
      </right>
      <top/>
      <bottom/>
      <diagonal/>
    </border>
    <border>
      <left/>
      <right style="hair">
        <color indexed="64"/>
      </right>
      <top style="dotted">
        <color indexed="8"/>
      </top>
      <bottom/>
      <diagonal/>
    </border>
    <border>
      <left style="thin">
        <color indexed="8"/>
      </left>
      <right style="dotted">
        <color indexed="8"/>
      </right>
      <top style="dotted">
        <color indexed="8"/>
      </top>
      <bottom style="medium">
        <color indexed="64"/>
      </bottom>
      <diagonal/>
    </border>
    <border>
      <left style="thin">
        <color indexed="8"/>
      </left>
      <right style="dotted">
        <color indexed="8"/>
      </right>
      <top/>
      <bottom/>
      <diagonal/>
    </border>
    <border>
      <left style="thin">
        <color indexed="8"/>
      </left>
      <right style="dotted">
        <color indexed="8"/>
      </right>
      <top style="dotted">
        <color indexed="8"/>
      </top>
      <bottom/>
      <diagonal/>
    </border>
    <border>
      <left/>
      <right style="thin">
        <color indexed="8"/>
      </right>
      <top/>
      <bottom/>
      <diagonal/>
    </border>
    <border>
      <left/>
      <right style="thin">
        <color indexed="64"/>
      </right>
      <top style="dotted">
        <color indexed="8"/>
      </top>
      <bottom style="medium">
        <color indexed="64"/>
      </bottom>
      <diagonal/>
    </border>
    <border>
      <left style="dotted">
        <color indexed="8"/>
      </left>
      <right style="hair">
        <color indexed="8"/>
      </right>
      <top style="thin">
        <color indexed="8"/>
      </top>
      <bottom style="dotted">
        <color indexed="8"/>
      </bottom>
      <diagonal/>
    </border>
    <border>
      <left style="medium">
        <color indexed="8"/>
      </left>
      <right/>
      <top style="medium">
        <color indexed="64"/>
      </top>
      <bottom style="thin">
        <color indexed="64"/>
      </bottom>
      <diagonal/>
    </border>
    <border>
      <left style="medium">
        <color indexed="8"/>
      </left>
      <right/>
      <top style="thin">
        <color indexed="64"/>
      </top>
      <bottom style="medium">
        <color indexed="8"/>
      </bottom>
      <diagonal/>
    </border>
    <border>
      <left/>
      <right style="medium">
        <color indexed="64"/>
      </right>
      <top style="thin">
        <color indexed="9"/>
      </top>
      <bottom style="medium">
        <color indexed="64"/>
      </bottom>
      <diagonal/>
    </border>
    <border>
      <left/>
      <right style="medium">
        <color indexed="8"/>
      </right>
      <top style="medium">
        <color indexed="64"/>
      </top>
      <bottom style="thin">
        <color indexed="64"/>
      </bottom>
      <diagonal/>
    </border>
    <border>
      <left/>
      <right style="medium">
        <color indexed="64"/>
      </right>
      <top style="thin">
        <color indexed="64"/>
      </top>
      <bottom style="medium">
        <color indexed="8"/>
      </bottom>
      <diagonal/>
    </border>
    <border>
      <left/>
      <right style="thin">
        <color indexed="8"/>
      </right>
      <top style="dotted">
        <color indexed="8"/>
      </top>
      <bottom style="medium">
        <color indexed="64"/>
      </bottom>
      <diagonal/>
    </border>
    <border>
      <left style="medium">
        <color indexed="8"/>
      </left>
      <right style="dotted">
        <color indexed="64"/>
      </right>
      <top/>
      <bottom style="dashed">
        <color indexed="8"/>
      </bottom>
      <diagonal/>
    </border>
    <border>
      <left/>
      <right/>
      <top/>
      <bottom style="dashed">
        <color indexed="8"/>
      </bottom>
      <diagonal/>
    </border>
    <border>
      <left style="hair">
        <color indexed="64"/>
      </left>
      <right style="medium">
        <color indexed="8"/>
      </right>
      <top/>
      <bottom style="dashed">
        <color indexed="8"/>
      </bottom>
      <diagonal/>
    </border>
    <border>
      <left style="medium">
        <color indexed="8"/>
      </left>
      <right style="dotted">
        <color indexed="64"/>
      </right>
      <top style="dashed">
        <color indexed="8"/>
      </top>
      <bottom/>
      <diagonal/>
    </border>
    <border>
      <left/>
      <right/>
      <top style="dashed">
        <color indexed="8"/>
      </top>
      <bottom/>
      <diagonal/>
    </border>
    <border>
      <left style="hair">
        <color indexed="64"/>
      </left>
      <right style="medium">
        <color indexed="8"/>
      </right>
      <top style="dashed">
        <color indexed="8"/>
      </top>
      <bottom/>
      <diagonal/>
    </border>
    <border>
      <left style="thin">
        <color indexed="64"/>
      </left>
      <right/>
      <top style="dotted">
        <color indexed="8"/>
      </top>
      <bottom style="medium">
        <color indexed="64"/>
      </bottom>
      <diagonal/>
    </border>
    <border>
      <left style="thin">
        <color indexed="64"/>
      </left>
      <right style="dotted">
        <color indexed="64"/>
      </right>
      <top style="dotted">
        <color indexed="8"/>
      </top>
      <bottom style="medium">
        <color indexed="64"/>
      </bottom>
      <diagonal/>
    </border>
    <border>
      <left style="dotted">
        <color indexed="64"/>
      </left>
      <right style="thin">
        <color indexed="64"/>
      </right>
      <top style="dotted">
        <color indexed="8"/>
      </top>
      <bottom style="medium">
        <color indexed="64"/>
      </bottom>
      <diagonal/>
    </border>
    <border>
      <left/>
      <right style="medium">
        <color indexed="8"/>
      </right>
      <top style="dotted">
        <color indexed="8"/>
      </top>
      <bottom style="medium">
        <color indexed="64"/>
      </bottom>
      <diagonal/>
    </border>
    <border>
      <left style="dotted">
        <color indexed="8"/>
      </left>
      <right style="thin">
        <color indexed="8"/>
      </right>
      <top style="thin">
        <color indexed="8"/>
      </top>
      <bottom style="dotted">
        <color indexed="8"/>
      </bottom>
      <diagonal/>
    </border>
    <border>
      <left/>
      <right/>
      <top style="thin">
        <color indexed="8"/>
      </top>
      <bottom/>
      <diagonal/>
    </border>
    <border>
      <left/>
      <right style="thin">
        <color indexed="64"/>
      </right>
      <top style="thin">
        <color indexed="8"/>
      </top>
      <bottom style="dotted">
        <color indexed="8"/>
      </bottom>
      <diagonal/>
    </border>
    <border>
      <left style="dotted">
        <color indexed="64"/>
      </left>
      <right style="thin">
        <color indexed="64"/>
      </right>
      <top style="thin">
        <color indexed="8"/>
      </top>
      <bottom style="dotted">
        <color indexed="8"/>
      </bottom>
      <diagonal/>
    </border>
    <border>
      <left style="thin">
        <color indexed="64"/>
      </left>
      <right style="dotted">
        <color indexed="64"/>
      </right>
      <top style="thin">
        <color indexed="8"/>
      </top>
      <bottom style="dotted">
        <color indexed="8"/>
      </bottom>
      <diagonal/>
    </border>
    <border>
      <left style="thin">
        <color indexed="64"/>
      </left>
      <right style="dotted">
        <color indexed="8"/>
      </right>
      <top style="thin">
        <color indexed="8"/>
      </top>
      <bottom style="dotted">
        <color indexed="64"/>
      </bottom>
      <diagonal/>
    </border>
    <border>
      <left style="medium">
        <color indexed="8"/>
      </left>
      <right style="dotted">
        <color indexed="8"/>
      </right>
      <top style="dotted">
        <color indexed="64"/>
      </top>
      <bottom style="medium">
        <color indexed="8"/>
      </bottom>
      <diagonal/>
    </border>
  </borders>
  <cellStyleXfs count="2">
    <xf numFmtId="0" fontId="0" fillId="0" borderId="0"/>
    <xf numFmtId="0" fontId="17" fillId="0" borderId="0"/>
  </cellStyleXfs>
  <cellXfs count="280">
    <xf numFmtId="0" fontId="0" fillId="0" borderId="0" xfId="0"/>
    <xf numFmtId="0" fontId="2" fillId="0" borderId="0" xfId="0" applyNumberFormat="1" applyFont="1" applyAlignment="1"/>
    <xf numFmtId="0" fontId="5" fillId="0" borderId="0" xfId="0" applyNumberFormat="1" applyFont="1" applyAlignment="1"/>
    <xf numFmtId="0" fontId="6" fillId="0" borderId="0" xfId="0" applyNumberFormat="1" applyFont="1" applyAlignment="1"/>
    <xf numFmtId="177" fontId="4" fillId="0" borderId="0" xfId="0" applyNumberFormat="1" applyFont="1" applyAlignment="1"/>
    <xf numFmtId="177" fontId="14" fillId="2" borderId="0" xfId="0" applyNumberFormat="1" applyFont="1" applyFill="1" applyAlignment="1"/>
    <xf numFmtId="177" fontId="14" fillId="2" borderId="1" xfId="0" applyNumberFormat="1" applyFont="1" applyFill="1" applyBorder="1" applyAlignment="1"/>
    <xf numFmtId="3" fontId="2" fillId="0" borderId="0" xfId="0" applyNumberFormat="1" applyFont="1" applyFill="1" applyBorder="1" applyAlignment="1"/>
    <xf numFmtId="0" fontId="2" fillId="0" borderId="0" xfId="0" applyNumberFormat="1" applyFont="1" applyFill="1" applyBorder="1" applyAlignment="1"/>
    <xf numFmtId="177" fontId="14" fillId="0" borderId="0" xfId="0" applyNumberFormat="1" applyFont="1" applyBorder="1" applyAlignment="1"/>
    <xf numFmtId="0" fontId="7" fillId="2" borderId="2" xfId="0" applyNumberFormat="1" applyFont="1" applyFill="1" applyBorder="1" applyAlignment="1"/>
    <xf numFmtId="0" fontId="7" fillId="2" borderId="3" xfId="0" applyNumberFormat="1" applyFont="1" applyFill="1" applyBorder="1" applyAlignment="1"/>
    <xf numFmtId="177" fontId="15" fillId="2" borderId="4" xfId="0" applyNumberFormat="1" applyFont="1" applyFill="1" applyBorder="1" applyAlignment="1"/>
    <xf numFmtId="0" fontId="8" fillId="2" borderId="3" xfId="0" applyNumberFormat="1" applyFont="1" applyFill="1" applyBorder="1" applyAlignment="1"/>
    <xf numFmtId="177" fontId="14" fillId="2" borderId="4" xfId="0" applyNumberFormat="1" applyFont="1" applyFill="1" applyBorder="1" applyAlignment="1"/>
    <xf numFmtId="177" fontId="14" fillId="2" borderId="5" xfId="0" applyNumberFormat="1" applyFont="1" applyFill="1" applyBorder="1" applyAlignment="1"/>
    <xf numFmtId="0" fontId="10" fillId="2" borderId="2" xfId="0" applyNumberFormat="1" applyFont="1" applyFill="1" applyBorder="1" applyAlignment="1"/>
    <xf numFmtId="0" fontId="10" fillId="2" borderId="6" xfId="0" applyNumberFormat="1" applyFont="1" applyFill="1" applyBorder="1" applyAlignment="1"/>
    <xf numFmtId="0" fontId="14" fillId="2" borderId="1" xfId="0" applyNumberFormat="1" applyFont="1" applyFill="1" applyBorder="1" applyAlignment="1">
      <alignment horizontal="centerContinuous"/>
    </xf>
    <xf numFmtId="0" fontId="7" fillId="2" borderId="0" xfId="0" applyNumberFormat="1" applyFont="1" applyFill="1" applyAlignment="1"/>
    <xf numFmtId="177" fontId="15" fillId="2" borderId="5" xfId="0" applyNumberFormat="1" applyFont="1" applyFill="1" applyBorder="1" applyAlignment="1"/>
    <xf numFmtId="0" fontId="8" fillId="2" borderId="0" xfId="0" applyNumberFormat="1" applyFont="1" applyFill="1" applyAlignment="1"/>
    <xf numFmtId="0" fontId="3" fillId="2" borderId="5" xfId="0" applyNumberFormat="1" applyFont="1" applyFill="1" applyBorder="1" applyAlignment="1"/>
    <xf numFmtId="0" fontId="12" fillId="2" borderId="7" xfId="0" applyNumberFormat="1" applyFont="1" applyFill="1" applyBorder="1" applyAlignment="1"/>
    <xf numFmtId="0" fontId="11" fillId="2" borderId="7" xfId="0" applyNumberFormat="1" applyFont="1" applyFill="1" applyBorder="1" applyAlignment="1"/>
    <xf numFmtId="0" fontId="12" fillId="2" borderId="1" xfId="0" applyNumberFormat="1" applyFont="1" applyFill="1" applyBorder="1" applyAlignment="1"/>
    <xf numFmtId="0" fontId="10" fillId="2" borderId="8" xfId="0" applyNumberFormat="1" applyFont="1" applyFill="1" applyBorder="1" applyAlignment="1"/>
    <xf numFmtId="0" fontId="7" fillId="2" borderId="1" xfId="0" applyNumberFormat="1" applyFont="1" applyFill="1" applyBorder="1" applyAlignment="1"/>
    <xf numFmtId="0" fontId="10" fillId="2" borderId="8" xfId="0" applyNumberFormat="1" applyFont="1" applyFill="1" applyBorder="1" applyAlignment="1">
      <alignment horizontal="centerContinuous"/>
    </xf>
    <xf numFmtId="0" fontId="14" fillId="2" borderId="9" xfId="0" applyNumberFormat="1" applyFont="1" applyFill="1" applyBorder="1" applyAlignment="1">
      <alignment horizontal="left"/>
    </xf>
    <xf numFmtId="176" fontId="2" fillId="2" borderId="10" xfId="0" applyNumberFormat="1" applyFont="1" applyFill="1" applyBorder="1" applyAlignment="1">
      <alignment horizontal="center"/>
    </xf>
    <xf numFmtId="176" fontId="2" fillId="2" borderId="0" xfId="0" applyNumberFormat="1" applyFont="1" applyFill="1" applyAlignment="1">
      <alignment horizontal="right"/>
    </xf>
    <xf numFmtId="176" fontId="2" fillId="2" borderId="11" xfId="0" applyNumberFormat="1" applyFont="1" applyFill="1" applyBorder="1" applyAlignment="1">
      <alignment horizontal="right"/>
    </xf>
    <xf numFmtId="0" fontId="7" fillId="3" borderId="12" xfId="0" applyNumberFormat="1" applyFont="1" applyFill="1" applyBorder="1" applyAlignment="1">
      <alignment horizontal="center"/>
    </xf>
    <xf numFmtId="0" fontId="7" fillId="3" borderId="13" xfId="0" applyNumberFormat="1" applyFont="1" applyFill="1" applyBorder="1" applyAlignment="1">
      <alignment horizontal="center"/>
    </xf>
    <xf numFmtId="0" fontId="7" fillId="3" borderId="14" xfId="0" applyNumberFormat="1" applyFont="1" applyFill="1" applyBorder="1" applyAlignment="1">
      <alignment horizontal="center"/>
    </xf>
    <xf numFmtId="0" fontId="12" fillId="2" borderId="15" xfId="0" applyNumberFormat="1" applyFont="1" applyFill="1" applyBorder="1" applyAlignment="1"/>
    <xf numFmtId="0" fontId="10" fillId="2" borderId="16" xfId="0" applyNumberFormat="1" applyFont="1" applyFill="1" applyBorder="1" applyAlignment="1"/>
    <xf numFmtId="178" fontId="16" fillId="3" borderId="17" xfId="0" applyNumberFormat="1" applyFont="1" applyFill="1" applyBorder="1" applyAlignment="1"/>
    <xf numFmtId="178" fontId="16" fillId="3" borderId="18" xfId="0" applyNumberFormat="1" applyFont="1" applyFill="1" applyBorder="1" applyAlignment="1"/>
    <xf numFmtId="178" fontId="16" fillId="3" borderId="19" xfId="0" applyNumberFormat="1" applyFont="1" applyFill="1" applyBorder="1" applyAlignment="1"/>
    <xf numFmtId="178" fontId="16" fillId="3" borderId="20" xfId="0" applyNumberFormat="1" applyFont="1" applyFill="1" applyBorder="1" applyAlignment="1"/>
    <xf numFmtId="178" fontId="16" fillId="3" borderId="21" xfId="0" applyNumberFormat="1" applyFont="1" applyFill="1" applyBorder="1" applyAlignment="1"/>
    <xf numFmtId="0" fontId="7" fillId="3" borderId="22" xfId="0" applyNumberFormat="1" applyFont="1" applyFill="1" applyBorder="1" applyAlignment="1">
      <alignment horizontal="center"/>
    </xf>
    <xf numFmtId="177" fontId="4" fillId="0" borderId="23" xfId="0" quotePrefix="1" applyNumberFormat="1" applyFont="1" applyBorder="1" applyAlignment="1"/>
    <xf numFmtId="176" fontId="2" fillId="2" borderId="24" xfId="1" applyNumberFormat="1" applyFont="1" applyFill="1" applyBorder="1" applyAlignment="1">
      <alignment horizontal="center"/>
    </xf>
    <xf numFmtId="176" fontId="2" fillId="2" borderId="25" xfId="1" applyNumberFormat="1" applyFont="1" applyFill="1" applyBorder="1" applyAlignment="1">
      <alignment horizontal="center"/>
    </xf>
    <xf numFmtId="0" fontId="2" fillId="2" borderId="0" xfId="1" applyNumberFormat="1" applyFont="1" applyFill="1" applyBorder="1" applyAlignment="1">
      <alignment horizontal="center"/>
    </xf>
    <xf numFmtId="176" fontId="2" fillId="2" borderId="26" xfId="1" applyNumberFormat="1" applyFont="1" applyFill="1" applyBorder="1" applyAlignment="1">
      <alignment horizontal="center"/>
    </xf>
    <xf numFmtId="0" fontId="2" fillId="2" borderId="27" xfId="1" applyNumberFormat="1" applyFont="1" applyFill="1" applyBorder="1" applyAlignment="1">
      <alignment horizontal="center"/>
    </xf>
    <xf numFmtId="176" fontId="2" fillId="2" borderId="28" xfId="0" applyNumberFormat="1" applyFont="1" applyFill="1" applyBorder="1" applyAlignment="1">
      <alignment horizontal="center"/>
    </xf>
    <xf numFmtId="176" fontId="2" fillId="2" borderId="29" xfId="0" applyNumberFormat="1" applyFont="1" applyFill="1" applyBorder="1" applyAlignment="1">
      <alignment horizontal="right"/>
    </xf>
    <xf numFmtId="0" fontId="7" fillId="3" borderId="30" xfId="0" applyNumberFormat="1" applyFont="1" applyFill="1" applyBorder="1" applyAlignment="1">
      <alignment horizontal="center"/>
    </xf>
    <xf numFmtId="179" fontId="16" fillId="3" borderId="31" xfId="0" applyNumberFormat="1" applyFont="1" applyFill="1" applyBorder="1" applyAlignment="1">
      <alignment horizontal="right"/>
    </xf>
    <xf numFmtId="179" fontId="16" fillId="3" borderId="32" xfId="0" applyNumberFormat="1" applyFont="1" applyFill="1" applyBorder="1" applyAlignment="1"/>
    <xf numFmtId="179" fontId="16" fillId="3" borderId="33" xfId="0" applyNumberFormat="1" applyFont="1" applyFill="1" applyBorder="1" applyAlignment="1"/>
    <xf numFmtId="179" fontId="16" fillId="3" borderId="34" xfId="0" applyNumberFormat="1" applyFont="1" applyFill="1" applyBorder="1" applyAlignment="1"/>
    <xf numFmtId="179" fontId="16" fillId="3" borderId="31" xfId="0" applyNumberFormat="1" applyFont="1" applyFill="1" applyBorder="1" applyAlignment="1"/>
    <xf numFmtId="179" fontId="16" fillId="3" borderId="35" xfId="0" applyNumberFormat="1" applyFont="1" applyFill="1" applyBorder="1" applyAlignment="1"/>
    <xf numFmtId="179" fontId="16" fillId="3" borderId="36" xfId="0" applyNumberFormat="1" applyFont="1" applyFill="1" applyBorder="1" applyAlignment="1"/>
    <xf numFmtId="179" fontId="16" fillId="3" borderId="37" xfId="0" applyNumberFormat="1" applyFont="1" applyFill="1" applyBorder="1" applyAlignment="1"/>
    <xf numFmtId="179" fontId="16" fillId="3" borderId="38" xfId="0" applyNumberFormat="1" applyFont="1" applyFill="1" applyBorder="1" applyAlignment="1"/>
    <xf numFmtId="179" fontId="16" fillId="3" borderId="39" xfId="0" applyNumberFormat="1" applyFont="1" applyFill="1" applyBorder="1" applyAlignment="1"/>
    <xf numFmtId="179" fontId="16" fillId="3" borderId="40" xfId="0" applyNumberFormat="1" applyFont="1" applyFill="1" applyBorder="1" applyAlignment="1"/>
    <xf numFmtId="179" fontId="16" fillId="3" borderId="41" xfId="0" applyNumberFormat="1" applyFont="1" applyFill="1" applyBorder="1" applyAlignment="1"/>
    <xf numFmtId="179" fontId="16" fillId="3" borderId="42" xfId="0" applyNumberFormat="1" applyFont="1" applyFill="1" applyBorder="1" applyAlignment="1"/>
    <xf numFmtId="179" fontId="16" fillId="3" borderId="43" xfId="0" applyNumberFormat="1" applyFont="1" applyFill="1" applyBorder="1" applyAlignment="1"/>
    <xf numFmtId="179" fontId="16" fillId="3" borderId="44" xfId="0" applyNumberFormat="1" applyFont="1" applyFill="1" applyBorder="1" applyAlignment="1"/>
    <xf numFmtId="179" fontId="16" fillId="3" borderId="45" xfId="0" applyNumberFormat="1" applyFont="1" applyFill="1" applyBorder="1" applyAlignment="1"/>
    <xf numFmtId="0" fontId="2" fillId="2" borderId="0" xfId="0" applyNumberFormat="1" applyFont="1" applyFill="1" applyAlignment="1"/>
    <xf numFmtId="0" fontId="18" fillId="2" borderId="1" xfId="0" applyNumberFormat="1" applyFont="1" applyFill="1" applyBorder="1" applyAlignment="1"/>
    <xf numFmtId="179" fontId="16" fillId="0" borderId="10" xfId="0" applyNumberFormat="1" applyFont="1" applyBorder="1"/>
    <xf numFmtId="179" fontId="16" fillId="0" borderId="46" xfId="0" applyNumberFormat="1" applyFont="1" applyBorder="1"/>
    <xf numFmtId="179" fontId="16" fillId="0" borderId="7" xfId="0" applyNumberFormat="1" applyFont="1" applyBorder="1"/>
    <xf numFmtId="179" fontId="16" fillId="3" borderId="47" xfId="0" applyNumberFormat="1" applyFont="1" applyFill="1" applyBorder="1" applyAlignment="1"/>
    <xf numFmtId="179" fontId="16" fillId="0" borderId="48" xfId="0" applyNumberFormat="1" applyFont="1" applyBorder="1"/>
    <xf numFmtId="179" fontId="16" fillId="0" borderId="49" xfId="0" applyNumberFormat="1" applyFont="1" applyBorder="1"/>
    <xf numFmtId="179" fontId="16" fillId="0" borderId="50" xfId="0" applyNumberFormat="1" applyFont="1" applyBorder="1"/>
    <xf numFmtId="179" fontId="16" fillId="3" borderId="51" xfId="0" applyNumberFormat="1" applyFont="1" applyFill="1" applyBorder="1" applyAlignment="1"/>
    <xf numFmtId="179" fontId="16" fillId="3" borderId="52" xfId="0" applyNumberFormat="1" applyFont="1" applyFill="1" applyBorder="1" applyAlignment="1"/>
    <xf numFmtId="179" fontId="16" fillId="3" borderId="53" xfId="0" applyNumberFormat="1" applyFont="1" applyFill="1" applyBorder="1" applyAlignment="1"/>
    <xf numFmtId="179" fontId="16" fillId="3" borderId="21" xfId="0" applyNumberFormat="1" applyFont="1" applyFill="1" applyBorder="1" applyAlignment="1"/>
    <xf numFmtId="179" fontId="16" fillId="3" borderId="20" xfId="0" applyNumberFormat="1" applyFont="1" applyFill="1" applyBorder="1" applyAlignment="1"/>
    <xf numFmtId="179" fontId="16" fillId="3" borderId="18" xfId="0" applyNumberFormat="1" applyFont="1" applyFill="1" applyBorder="1" applyAlignment="1"/>
    <xf numFmtId="179" fontId="16" fillId="3" borderId="19" xfId="0" applyNumberFormat="1" applyFont="1" applyFill="1" applyBorder="1" applyAlignment="1"/>
    <xf numFmtId="179" fontId="16" fillId="3" borderId="54" xfId="0" applyNumberFormat="1" applyFont="1" applyFill="1" applyBorder="1" applyAlignment="1"/>
    <xf numFmtId="179" fontId="16" fillId="3" borderId="55" xfId="0" applyNumberFormat="1" applyFont="1" applyFill="1" applyBorder="1" applyAlignment="1"/>
    <xf numFmtId="179" fontId="16" fillId="3" borderId="56" xfId="0" applyNumberFormat="1" applyFont="1" applyFill="1" applyBorder="1" applyAlignment="1"/>
    <xf numFmtId="179" fontId="16" fillId="3" borderId="57" xfId="0" applyNumberFormat="1" applyFont="1" applyFill="1" applyBorder="1" applyAlignment="1"/>
    <xf numFmtId="179" fontId="16" fillId="3" borderId="58" xfId="0" applyNumberFormat="1" applyFont="1" applyFill="1" applyBorder="1" applyAlignment="1"/>
    <xf numFmtId="177" fontId="16" fillId="2" borderId="59" xfId="0" applyNumberFormat="1" applyFont="1" applyFill="1" applyBorder="1" applyAlignment="1"/>
    <xf numFmtId="0" fontId="16" fillId="2" borderId="0" xfId="0" applyNumberFormat="1" applyFont="1" applyFill="1" applyAlignment="1"/>
    <xf numFmtId="177" fontId="16" fillId="2" borderId="5" xfId="0" applyNumberFormat="1" applyFont="1" applyFill="1" applyBorder="1" applyAlignment="1"/>
    <xf numFmtId="177" fontId="19" fillId="2" borderId="5" xfId="0" applyNumberFormat="1" applyFont="1" applyFill="1" applyBorder="1" applyAlignment="1"/>
    <xf numFmtId="177" fontId="16" fillId="2" borderId="0" xfId="0" applyNumberFormat="1" applyFont="1" applyFill="1" applyAlignment="1"/>
    <xf numFmtId="0" fontId="16" fillId="2" borderId="59" xfId="0" applyNumberFormat="1" applyFont="1" applyFill="1" applyBorder="1" applyAlignment="1"/>
    <xf numFmtId="177" fontId="19" fillId="2" borderId="59" xfId="0" applyNumberFormat="1" applyFont="1" applyFill="1" applyBorder="1" applyAlignment="1"/>
    <xf numFmtId="177" fontId="14" fillId="0" borderId="0" xfId="0" applyNumberFormat="1" applyFont="1" applyAlignment="1"/>
    <xf numFmtId="0" fontId="9" fillId="2" borderId="60" xfId="0" applyNumberFormat="1" applyFont="1" applyFill="1" applyBorder="1" applyAlignment="1"/>
    <xf numFmtId="0" fontId="10" fillId="2" borderId="61" xfId="0" applyNumberFormat="1" applyFont="1" applyFill="1" applyBorder="1" applyAlignment="1"/>
    <xf numFmtId="0" fontId="7" fillId="3" borderId="62" xfId="0" applyNumberFormat="1" applyFont="1" applyFill="1" applyBorder="1" applyAlignment="1">
      <alignment horizontal="center"/>
    </xf>
    <xf numFmtId="179" fontId="16" fillId="3" borderId="63" xfId="0" applyNumberFormat="1" applyFont="1" applyFill="1" applyBorder="1" applyAlignment="1"/>
    <xf numFmtId="179" fontId="16" fillId="3" borderId="64" xfId="0" applyNumberFormat="1" applyFont="1" applyFill="1" applyBorder="1" applyAlignment="1"/>
    <xf numFmtId="179" fontId="16" fillId="0" borderId="65" xfId="0" applyNumberFormat="1" applyFont="1" applyBorder="1"/>
    <xf numFmtId="179" fontId="16" fillId="0" borderId="66" xfId="0" applyNumberFormat="1" applyFont="1" applyBorder="1"/>
    <xf numFmtId="178" fontId="16" fillId="3" borderId="54" xfId="0" applyNumberFormat="1" applyFont="1" applyFill="1" applyBorder="1" applyAlignment="1"/>
    <xf numFmtId="0" fontId="14" fillId="2" borderId="4" xfId="0" applyNumberFormat="1" applyFont="1" applyFill="1" applyBorder="1" applyAlignment="1"/>
    <xf numFmtId="0" fontId="12" fillId="2" borderId="5" xfId="0" applyNumberFormat="1" applyFont="1" applyFill="1" applyBorder="1" applyAlignment="1"/>
    <xf numFmtId="0" fontId="7" fillId="3" borderId="67" xfId="0" applyNumberFormat="1" applyFont="1" applyFill="1" applyBorder="1" applyAlignment="1">
      <alignment horizontal="center"/>
    </xf>
    <xf numFmtId="179" fontId="16" fillId="3" borderId="68" xfId="0" applyNumberFormat="1" applyFont="1" applyFill="1" applyBorder="1" applyAlignment="1"/>
    <xf numFmtId="179" fontId="16" fillId="3" borderId="69" xfId="0" applyNumberFormat="1" applyFont="1" applyFill="1" applyBorder="1" applyAlignment="1"/>
    <xf numFmtId="179" fontId="16" fillId="0" borderId="5" xfId="0" applyNumberFormat="1" applyFont="1" applyBorder="1"/>
    <xf numFmtId="179" fontId="16" fillId="0" borderId="70" xfId="0" applyNumberFormat="1" applyFont="1" applyBorder="1"/>
    <xf numFmtId="0" fontId="1" fillId="2" borderId="7" xfId="0" applyNumberFormat="1" applyFont="1" applyFill="1" applyBorder="1" applyAlignment="1"/>
    <xf numFmtId="177" fontId="2" fillId="0" borderId="0" xfId="0" applyNumberFormat="1" applyFont="1" applyAlignment="1"/>
    <xf numFmtId="178" fontId="16" fillId="3" borderId="53" xfId="0" applyNumberFormat="1" applyFont="1" applyFill="1" applyBorder="1" applyAlignment="1"/>
    <xf numFmtId="178" fontId="16" fillId="3" borderId="71" xfId="0" applyNumberFormat="1" applyFont="1" applyFill="1" applyBorder="1" applyAlignment="1"/>
    <xf numFmtId="178" fontId="16" fillId="3" borderId="72" xfId="0" applyNumberFormat="1" applyFont="1" applyFill="1" applyBorder="1" applyAlignment="1"/>
    <xf numFmtId="177" fontId="2" fillId="0" borderId="23" xfId="0" quotePrefix="1" applyNumberFormat="1" applyFont="1" applyBorder="1" applyAlignment="1"/>
    <xf numFmtId="0" fontId="9" fillId="2" borderId="73" xfId="0" applyNumberFormat="1" applyFont="1" applyFill="1" applyBorder="1" applyAlignment="1"/>
    <xf numFmtId="0" fontId="10" fillId="2" borderId="74" xfId="0" applyNumberFormat="1" applyFont="1" applyFill="1" applyBorder="1" applyAlignment="1"/>
    <xf numFmtId="0" fontId="2" fillId="2" borderId="74" xfId="0" applyNumberFormat="1" applyFont="1" applyFill="1" applyBorder="1" applyAlignment="1"/>
    <xf numFmtId="0" fontId="7" fillId="3" borderId="75" xfId="0" applyNumberFormat="1" applyFont="1" applyFill="1" applyBorder="1" applyAlignment="1">
      <alignment horizontal="center"/>
    </xf>
    <xf numFmtId="179" fontId="16" fillId="3" borderId="76" xfId="0" applyNumberFormat="1" applyFont="1" applyFill="1" applyBorder="1" applyAlignment="1"/>
    <xf numFmtId="179" fontId="16" fillId="3" borderId="77" xfId="0" applyNumberFormat="1" applyFont="1" applyFill="1" applyBorder="1" applyAlignment="1"/>
    <xf numFmtId="179" fontId="16" fillId="0" borderId="78" xfId="0" applyNumberFormat="1" applyFont="1" applyBorder="1"/>
    <xf numFmtId="179" fontId="16" fillId="0" borderId="79" xfId="0" applyNumberFormat="1" applyFont="1" applyBorder="1"/>
    <xf numFmtId="177" fontId="16" fillId="3" borderId="0" xfId="0" applyNumberFormat="1" applyFont="1" applyFill="1" applyBorder="1" applyAlignment="1"/>
    <xf numFmtId="176" fontId="2" fillId="2" borderId="80" xfId="1" applyNumberFormat="1" applyFont="1" applyFill="1" applyBorder="1" applyAlignment="1">
      <alignment horizontal="center"/>
    </xf>
    <xf numFmtId="0" fontId="2" fillId="2" borderId="81" xfId="1" applyNumberFormat="1" applyFont="1" applyFill="1" applyBorder="1" applyAlignment="1">
      <alignment horizontal="center"/>
    </xf>
    <xf numFmtId="176" fontId="2" fillId="2" borderId="80" xfId="0" applyNumberFormat="1" applyFont="1" applyFill="1" applyBorder="1" applyAlignment="1">
      <alignment horizontal="center"/>
    </xf>
    <xf numFmtId="0" fontId="10" fillId="2" borderId="0" xfId="0" applyNumberFormat="1" applyFont="1" applyFill="1" applyBorder="1" applyAlignment="1"/>
    <xf numFmtId="0" fontId="10" fillId="2" borderId="0" xfId="0" applyNumberFormat="1" applyFont="1" applyFill="1" applyBorder="1" applyAlignment="1">
      <alignment horizontal="centerContinuous"/>
    </xf>
    <xf numFmtId="0" fontId="7" fillId="3" borderId="23" xfId="0" applyNumberFormat="1" applyFont="1" applyFill="1" applyBorder="1" applyAlignment="1">
      <alignment horizontal="center"/>
    </xf>
    <xf numFmtId="179" fontId="16" fillId="3" borderId="0" xfId="0" applyNumberFormat="1" applyFont="1" applyFill="1" applyBorder="1" applyAlignment="1"/>
    <xf numFmtId="179" fontId="16" fillId="3" borderId="82" xfId="0" applyNumberFormat="1" applyFont="1" applyFill="1" applyBorder="1" applyAlignment="1"/>
    <xf numFmtId="179" fontId="16" fillId="3" borderId="11" xfId="0" applyNumberFormat="1" applyFont="1" applyFill="1" applyBorder="1" applyAlignment="1"/>
    <xf numFmtId="179" fontId="16" fillId="3" borderId="72" xfId="0" applyNumberFormat="1" applyFont="1" applyFill="1" applyBorder="1" applyAlignment="1"/>
    <xf numFmtId="0" fontId="10" fillId="2" borderId="83" xfId="0" applyNumberFormat="1" applyFont="1" applyFill="1" applyBorder="1" applyAlignment="1"/>
    <xf numFmtId="0" fontId="10" fillId="2" borderId="84" xfId="0" applyNumberFormat="1" applyFont="1" applyFill="1" applyBorder="1" applyAlignment="1"/>
    <xf numFmtId="179" fontId="16" fillId="3" borderId="85" xfId="0" applyNumberFormat="1" applyFont="1" applyFill="1" applyBorder="1" applyAlignment="1"/>
    <xf numFmtId="179" fontId="16" fillId="3" borderId="86" xfId="0" applyNumberFormat="1" applyFont="1" applyFill="1" applyBorder="1" applyAlignment="1"/>
    <xf numFmtId="0" fontId="7" fillId="3" borderId="87" xfId="0" applyNumberFormat="1" applyFont="1" applyFill="1" applyBorder="1" applyAlignment="1">
      <alignment horizontal="center"/>
    </xf>
    <xf numFmtId="180" fontId="16" fillId="3" borderId="88" xfId="0" applyNumberFormat="1" applyFont="1" applyFill="1" applyBorder="1" applyAlignment="1"/>
    <xf numFmtId="180" fontId="16" fillId="3" borderId="89" xfId="0" applyNumberFormat="1" applyFont="1" applyFill="1" applyBorder="1" applyAlignment="1"/>
    <xf numFmtId="180" fontId="16" fillId="3" borderId="90" xfId="0" applyNumberFormat="1" applyFont="1" applyFill="1" applyBorder="1" applyAlignment="1"/>
    <xf numFmtId="180" fontId="16" fillId="3" borderId="91" xfId="0" applyNumberFormat="1" applyFont="1" applyFill="1" applyBorder="1" applyAlignment="1"/>
    <xf numFmtId="180" fontId="16" fillId="3" borderId="92" xfId="0" applyNumberFormat="1" applyFont="1" applyFill="1" applyBorder="1" applyAlignment="1"/>
    <xf numFmtId="180" fontId="16" fillId="3" borderId="93" xfId="0" applyNumberFormat="1" applyFont="1" applyFill="1" applyBorder="1" applyAlignment="1"/>
    <xf numFmtId="180" fontId="16" fillId="3" borderId="94" xfId="0" applyNumberFormat="1" applyFont="1" applyFill="1" applyBorder="1" applyAlignment="1"/>
    <xf numFmtId="180" fontId="16" fillId="3" borderId="95" xfId="0" applyNumberFormat="1" applyFont="1" applyFill="1" applyBorder="1" applyAlignment="1"/>
    <xf numFmtId="180" fontId="16" fillId="3" borderId="96" xfId="0" applyNumberFormat="1" applyFont="1" applyFill="1" applyBorder="1" applyAlignment="1"/>
    <xf numFmtId="180" fontId="16" fillId="3" borderId="97" xfId="0" applyNumberFormat="1" applyFont="1" applyFill="1" applyBorder="1" applyAlignment="1"/>
    <xf numFmtId="176" fontId="2" fillId="2" borderId="0" xfId="0" applyNumberFormat="1" applyFont="1" applyFill="1" applyBorder="1" applyAlignment="1">
      <alignment horizontal="right"/>
    </xf>
    <xf numFmtId="176" fontId="2" fillId="2" borderId="98" xfId="0" applyNumberFormat="1" applyFont="1" applyFill="1" applyBorder="1" applyAlignment="1">
      <alignment horizontal="centerContinuous"/>
    </xf>
    <xf numFmtId="176" fontId="2" fillId="2" borderId="99" xfId="0" applyNumberFormat="1" applyFont="1" applyFill="1" applyBorder="1" applyAlignment="1">
      <alignment horizontal="centerContinuous"/>
    </xf>
    <xf numFmtId="177" fontId="16" fillId="3" borderId="100" xfId="0" applyNumberFormat="1" applyFont="1" applyFill="1" applyBorder="1" applyAlignment="1"/>
    <xf numFmtId="177" fontId="16" fillId="3" borderId="101" xfId="0" applyNumberFormat="1" applyFont="1" applyFill="1" applyBorder="1" applyAlignment="1"/>
    <xf numFmtId="177" fontId="16" fillId="3" borderId="102" xfId="0" applyNumberFormat="1" applyFont="1" applyFill="1" applyBorder="1" applyAlignment="1"/>
    <xf numFmtId="177" fontId="16" fillId="3" borderId="103" xfId="0" applyNumberFormat="1" applyFont="1" applyFill="1" applyBorder="1" applyAlignment="1"/>
    <xf numFmtId="177" fontId="16" fillId="3" borderId="104" xfId="0" applyNumberFormat="1" applyFont="1" applyFill="1" applyBorder="1" applyAlignment="1"/>
    <xf numFmtId="177" fontId="16" fillId="3" borderId="105" xfId="0" applyNumberFormat="1" applyFont="1" applyFill="1" applyBorder="1" applyAlignment="1"/>
    <xf numFmtId="177" fontId="16" fillId="3" borderId="106" xfId="0" applyNumberFormat="1" applyFont="1" applyFill="1" applyBorder="1" applyAlignment="1"/>
    <xf numFmtId="177" fontId="16" fillId="3" borderId="107" xfId="0" applyNumberFormat="1" applyFont="1" applyFill="1" applyBorder="1" applyAlignment="1"/>
    <xf numFmtId="177" fontId="16" fillId="3" borderId="108" xfId="0" applyNumberFormat="1" applyFont="1" applyFill="1" applyBorder="1" applyAlignment="1"/>
    <xf numFmtId="176" fontId="2" fillId="2" borderId="109" xfId="0" applyNumberFormat="1" applyFont="1" applyFill="1" applyBorder="1" applyAlignment="1">
      <alignment horizontal="centerContinuous"/>
    </xf>
    <xf numFmtId="176" fontId="2" fillId="2" borderId="101" xfId="0" applyNumberFormat="1" applyFont="1" applyFill="1" applyBorder="1" applyAlignment="1">
      <alignment horizontal="centerContinuous"/>
    </xf>
    <xf numFmtId="177" fontId="16" fillId="3" borderId="110" xfId="0" applyNumberFormat="1" applyFont="1" applyFill="1" applyBorder="1" applyAlignment="1"/>
    <xf numFmtId="177" fontId="16" fillId="3" borderId="111" xfId="0" applyNumberFormat="1" applyFont="1" applyFill="1" applyBorder="1" applyAlignment="1"/>
    <xf numFmtId="177" fontId="16" fillId="3" borderId="112" xfId="0" applyNumberFormat="1" applyFont="1" applyFill="1" applyBorder="1" applyAlignment="1"/>
    <xf numFmtId="176" fontId="2" fillId="2" borderId="23" xfId="0" applyNumberFormat="1" applyFont="1" applyFill="1" applyBorder="1" applyAlignment="1">
      <alignment horizontal="centerContinuous"/>
    </xf>
    <xf numFmtId="177" fontId="16" fillId="3" borderId="113" xfId="0" applyNumberFormat="1" applyFont="1" applyFill="1" applyBorder="1" applyAlignment="1"/>
    <xf numFmtId="177" fontId="16" fillId="3" borderId="114" xfId="0" applyNumberFormat="1" applyFont="1" applyFill="1" applyBorder="1" applyAlignment="1"/>
    <xf numFmtId="180" fontId="16" fillId="3" borderId="102" xfId="0" applyNumberFormat="1" applyFont="1" applyFill="1" applyBorder="1" applyAlignment="1"/>
    <xf numFmtId="180" fontId="16" fillId="3" borderId="115" xfId="0" applyNumberFormat="1" applyFont="1" applyFill="1" applyBorder="1" applyAlignment="1"/>
    <xf numFmtId="177" fontId="4" fillId="0" borderId="0" xfId="0" applyNumberFormat="1" applyFont="1" applyFill="1" applyAlignment="1"/>
    <xf numFmtId="0" fontId="9" fillId="0" borderId="0" xfId="0" applyNumberFormat="1" applyFont="1" applyFill="1" applyBorder="1" applyAlignment="1"/>
    <xf numFmtId="0" fontId="0" fillId="0" borderId="0" xfId="0" applyNumberFormat="1" applyFill="1" applyBorder="1"/>
    <xf numFmtId="0" fontId="10" fillId="0" borderId="0" xfId="0" applyNumberFormat="1" applyFont="1" applyFill="1" applyBorder="1" applyAlignment="1"/>
    <xf numFmtId="0" fontId="7" fillId="0" borderId="0" xfId="0" applyNumberFormat="1" applyFont="1" applyFill="1" applyBorder="1" applyAlignment="1">
      <alignment horizontal="center"/>
    </xf>
    <xf numFmtId="179" fontId="16" fillId="0" borderId="0" xfId="0" applyNumberFormat="1" applyFont="1" applyFill="1" applyBorder="1" applyAlignment="1"/>
    <xf numFmtId="179" fontId="16" fillId="0" borderId="0" xfId="0" applyNumberFormat="1" applyFont="1" applyFill="1" applyBorder="1"/>
    <xf numFmtId="178" fontId="16" fillId="0" borderId="0" xfId="0" applyNumberFormat="1" applyFont="1" applyFill="1" applyBorder="1" applyAlignment="1"/>
    <xf numFmtId="177" fontId="16" fillId="0" borderId="0" xfId="0" applyNumberFormat="1" applyFont="1" applyFill="1" applyBorder="1" applyAlignment="1"/>
    <xf numFmtId="177" fontId="0" fillId="0" borderId="0" xfId="0" applyNumberFormat="1" applyFill="1" applyBorder="1"/>
    <xf numFmtId="0" fontId="2" fillId="0" borderId="0" xfId="0" applyNumberFormat="1" applyFont="1" applyFill="1" applyAlignment="1"/>
    <xf numFmtId="179" fontId="16" fillId="0" borderId="7" xfId="0" quotePrefix="1" applyNumberFormat="1" applyFont="1" applyBorder="1" applyAlignment="1">
      <alignment horizontal="right"/>
    </xf>
    <xf numFmtId="179" fontId="16" fillId="0" borderId="46" xfId="0" quotePrefix="1" applyNumberFormat="1" applyFont="1" applyBorder="1" applyAlignment="1">
      <alignment horizontal="right"/>
    </xf>
    <xf numFmtId="179" fontId="2" fillId="0" borderId="116" xfId="0" applyNumberFormat="1" applyFont="1" applyBorder="1" applyAlignment="1"/>
    <xf numFmtId="179" fontId="16" fillId="0" borderId="117" xfId="0" quotePrefix="1" applyNumberFormat="1" applyFont="1" applyBorder="1" applyAlignment="1">
      <alignment horizontal="right"/>
    </xf>
    <xf numFmtId="179" fontId="16" fillId="0" borderId="118" xfId="0" quotePrefix="1" applyNumberFormat="1" applyFont="1" applyBorder="1" applyAlignment="1">
      <alignment horizontal="right"/>
    </xf>
    <xf numFmtId="179" fontId="16" fillId="0" borderId="50" xfId="0" applyNumberFormat="1" applyFont="1" applyBorder="1" applyAlignment="1">
      <alignment horizontal="right"/>
    </xf>
    <xf numFmtId="179" fontId="16" fillId="0" borderId="119" xfId="0" quotePrefix="1" applyNumberFormat="1" applyFont="1" applyBorder="1" applyAlignment="1">
      <alignment horizontal="right"/>
    </xf>
    <xf numFmtId="179" fontId="16" fillId="0" borderId="116" xfId="0" quotePrefix="1" applyNumberFormat="1" applyFont="1" applyBorder="1" applyAlignment="1">
      <alignment horizontal="right"/>
    </xf>
    <xf numFmtId="180" fontId="16" fillId="3" borderId="120" xfId="0" applyNumberFormat="1" applyFont="1" applyFill="1" applyBorder="1" applyAlignment="1"/>
    <xf numFmtId="180" fontId="16" fillId="3" borderId="121" xfId="0" applyNumberFormat="1" applyFont="1" applyFill="1" applyBorder="1" applyAlignment="1"/>
    <xf numFmtId="179" fontId="16" fillId="3" borderId="122" xfId="0" applyNumberFormat="1" applyFont="1" applyFill="1" applyBorder="1" applyAlignment="1"/>
    <xf numFmtId="179" fontId="16" fillId="3" borderId="123" xfId="0" applyNumberFormat="1" applyFont="1" applyFill="1" applyBorder="1" applyAlignment="1"/>
    <xf numFmtId="177" fontId="16" fillId="3" borderId="109" xfId="0" applyNumberFormat="1" applyFont="1" applyFill="1" applyBorder="1" applyAlignment="1"/>
    <xf numFmtId="179" fontId="16" fillId="3" borderId="124" xfId="0" applyNumberFormat="1" applyFont="1" applyFill="1" applyBorder="1" applyAlignment="1"/>
    <xf numFmtId="179" fontId="16" fillId="3" borderId="125" xfId="0" applyNumberFormat="1" applyFont="1" applyFill="1" applyBorder="1" applyAlignment="1"/>
    <xf numFmtId="180" fontId="16" fillId="3" borderId="126" xfId="0" applyNumberFormat="1" applyFont="1" applyFill="1" applyBorder="1" applyAlignment="1"/>
    <xf numFmtId="179" fontId="16" fillId="3" borderId="127" xfId="0" applyNumberFormat="1" applyFont="1" applyFill="1" applyBorder="1" applyAlignment="1"/>
    <xf numFmtId="179" fontId="16" fillId="3" borderId="128" xfId="0" applyNumberFormat="1" applyFont="1" applyFill="1" applyBorder="1" applyAlignment="1"/>
    <xf numFmtId="179" fontId="16" fillId="3" borderId="129" xfId="0" applyNumberFormat="1" applyFont="1" applyFill="1" applyBorder="1" applyAlignment="1"/>
    <xf numFmtId="179" fontId="16" fillId="3" borderId="130" xfId="0" applyNumberFormat="1" applyFont="1" applyFill="1" applyBorder="1" applyAlignment="1"/>
    <xf numFmtId="179" fontId="16" fillId="3" borderId="131" xfId="0" applyNumberFormat="1" applyFont="1" applyFill="1" applyBorder="1" applyAlignment="1"/>
    <xf numFmtId="179" fontId="16" fillId="3" borderId="132" xfId="0" applyNumberFormat="1" applyFont="1" applyFill="1" applyBorder="1" applyAlignment="1"/>
    <xf numFmtId="179" fontId="16" fillId="3" borderId="133" xfId="0" applyNumberFormat="1" applyFont="1" applyFill="1" applyBorder="1" applyAlignment="1"/>
    <xf numFmtId="179" fontId="16" fillId="0" borderId="125" xfId="0" applyNumberFormat="1" applyFont="1" applyFill="1" applyBorder="1" applyAlignment="1"/>
    <xf numFmtId="0" fontId="0" fillId="0" borderId="125" xfId="0" applyNumberFormat="1" applyFill="1" applyBorder="1"/>
    <xf numFmtId="179" fontId="16" fillId="3" borderId="134" xfId="0" applyNumberFormat="1" applyFont="1" applyFill="1" applyBorder="1" applyAlignment="1"/>
    <xf numFmtId="179" fontId="16" fillId="3" borderId="135" xfId="0" applyNumberFormat="1" applyFont="1" applyFill="1" applyBorder="1" applyAlignment="1"/>
    <xf numFmtId="179" fontId="16" fillId="3" borderId="136" xfId="0" applyNumberFormat="1" applyFont="1" applyFill="1" applyBorder="1" applyAlignment="1"/>
    <xf numFmtId="179" fontId="16" fillId="3" borderId="137" xfId="0" applyNumberFormat="1" applyFont="1" applyFill="1" applyBorder="1" applyAlignment="1"/>
    <xf numFmtId="180" fontId="16" fillId="3" borderId="138" xfId="0" applyNumberFormat="1" applyFont="1" applyFill="1" applyBorder="1" applyAlignment="1"/>
    <xf numFmtId="180" fontId="16" fillId="3" borderId="139" xfId="0" applyNumberFormat="1" applyFont="1" applyFill="1" applyBorder="1" applyAlignment="1"/>
    <xf numFmtId="177" fontId="16" fillId="3" borderId="140" xfId="0" applyNumberFormat="1" applyFont="1" applyFill="1" applyBorder="1" applyAlignment="1"/>
    <xf numFmtId="177" fontId="16" fillId="3" borderId="141" xfId="0" applyNumberFormat="1" applyFont="1" applyFill="1" applyBorder="1" applyAlignment="1"/>
    <xf numFmtId="177" fontId="16" fillId="3" borderId="142" xfId="0" applyNumberFormat="1" applyFont="1" applyFill="1" applyBorder="1" applyAlignment="1"/>
    <xf numFmtId="177" fontId="16" fillId="3" borderId="143" xfId="0" applyNumberFormat="1" applyFont="1" applyFill="1" applyBorder="1" applyAlignment="1"/>
    <xf numFmtId="177" fontId="16" fillId="3" borderId="144" xfId="0" applyNumberFormat="1" applyFont="1" applyFill="1" applyBorder="1" applyAlignment="1"/>
    <xf numFmtId="179" fontId="16" fillId="3" borderId="145" xfId="0" applyNumberFormat="1" applyFont="1" applyFill="1" applyBorder="1" applyAlignment="1"/>
    <xf numFmtId="179" fontId="16" fillId="3" borderId="146" xfId="0" applyNumberFormat="1" applyFont="1" applyFill="1" applyBorder="1" applyAlignment="1"/>
    <xf numFmtId="179" fontId="16" fillId="0" borderId="50" xfId="0" applyNumberFormat="1" applyFont="1" applyBorder="1" applyAlignment="1">
      <alignment horizontal="center" vertical="top"/>
    </xf>
    <xf numFmtId="179" fontId="16" fillId="0" borderId="49" xfId="0" applyNumberFormat="1" applyFont="1" applyBorder="1" applyAlignment="1">
      <alignment horizontal="center"/>
    </xf>
    <xf numFmtId="177" fontId="16" fillId="3" borderId="147" xfId="0" applyNumberFormat="1" applyFont="1" applyFill="1" applyBorder="1" applyAlignment="1"/>
    <xf numFmtId="179" fontId="16" fillId="0" borderId="148" xfId="0" applyNumberFormat="1" applyFont="1" applyBorder="1"/>
    <xf numFmtId="179" fontId="16" fillId="0" borderId="149" xfId="0" applyNumberFormat="1" applyFont="1" applyBorder="1"/>
    <xf numFmtId="178" fontId="16" fillId="3" borderId="122" xfId="0" applyNumberFormat="1" applyFont="1" applyFill="1" applyBorder="1" applyAlignment="1"/>
    <xf numFmtId="179" fontId="16" fillId="0" borderId="10" xfId="0" applyNumberFormat="1" applyFont="1" applyFill="1" applyBorder="1" applyAlignment="1"/>
    <xf numFmtId="0" fontId="0" fillId="0" borderId="150" xfId="0" applyNumberFormat="1" applyFill="1" applyBorder="1"/>
    <xf numFmtId="177" fontId="16" fillId="3" borderId="151" xfId="0" applyNumberFormat="1" applyFont="1" applyFill="1" applyBorder="1" applyAlignment="1"/>
    <xf numFmtId="179" fontId="16" fillId="3" borderId="152" xfId="0" applyNumberFormat="1" applyFont="1" applyFill="1" applyBorder="1" applyAlignment="1"/>
    <xf numFmtId="179" fontId="16" fillId="0" borderId="50" xfId="0" applyNumberFormat="1" applyFont="1" applyBorder="1" applyAlignment="1">
      <alignment horizontal="right" vertical="top"/>
    </xf>
    <xf numFmtId="179" fontId="16" fillId="0" borderId="49" xfId="0" applyNumberFormat="1" applyFont="1" applyBorder="1" applyAlignment="1">
      <alignment horizontal="right"/>
    </xf>
    <xf numFmtId="177" fontId="16" fillId="4" borderId="10" xfId="0" applyNumberFormat="1" applyFont="1" applyFill="1" applyBorder="1" applyAlignment="1"/>
    <xf numFmtId="177" fontId="16" fillId="4" borderId="0" xfId="0" applyNumberFormat="1" applyFont="1" applyFill="1" applyBorder="1" applyAlignment="1"/>
    <xf numFmtId="176" fontId="2" fillId="2" borderId="153" xfId="1" applyNumberFormat="1" applyFont="1" applyFill="1" applyBorder="1" applyAlignment="1">
      <alignment horizontal="center"/>
    </xf>
    <xf numFmtId="176" fontId="2" fillId="2" borderId="154" xfId="1" applyNumberFormat="1" applyFont="1" applyFill="1" applyBorder="1" applyAlignment="1">
      <alignment horizontal="center"/>
    </xf>
    <xf numFmtId="176" fontId="2" fillId="2" borderId="28" xfId="1" applyNumberFormat="1" applyFont="1" applyFill="1" applyBorder="1" applyAlignment="1">
      <alignment horizontal="center"/>
    </xf>
    <xf numFmtId="177" fontId="4" fillId="0" borderId="0" xfId="0" applyNumberFormat="1" applyFont="1" applyBorder="1" applyAlignment="1"/>
    <xf numFmtId="0" fontId="7" fillId="2" borderId="6" xfId="0" applyNumberFormat="1" applyFont="1" applyFill="1" applyBorder="1" applyAlignment="1"/>
    <xf numFmtId="0" fontId="7" fillId="2" borderId="8" xfId="0" applyNumberFormat="1" applyFont="1" applyFill="1" applyBorder="1" applyAlignment="1">
      <alignment horizontal="centerContinuous"/>
    </xf>
    <xf numFmtId="0" fontId="7" fillId="2" borderId="8" xfId="0" applyNumberFormat="1" applyFont="1" applyFill="1" applyBorder="1" applyAlignment="1"/>
    <xf numFmtId="0" fontId="7" fillId="2" borderId="155" xfId="0" applyNumberFormat="1" applyFont="1" applyFill="1" applyBorder="1" applyAlignment="1">
      <alignment horizontal="center"/>
    </xf>
    <xf numFmtId="0" fontId="2" fillId="2" borderId="156" xfId="1" applyNumberFormat="1" applyFont="1" applyFill="1" applyBorder="1" applyAlignment="1">
      <alignment horizontal="center"/>
    </xf>
    <xf numFmtId="0" fontId="2" fillId="2" borderId="85" xfId="1" applyNumberFormat="1" applyFont="1" applyFill="1" applyBorder="1" applyAlignment="1">
      <alignment horizontal="center"/>
    </xf>
    <xf numFmtId="0" fontId="2" fillId="2" borderId="157" xfId="1" applyNumberFormat="1" applyFont="1" applyFill="1" applyBorder="1" applyAlignment="1">
      <alignment horizontal="center"/>
    </xf>
    <xf numFmtId="0" fontId="2" fillId="2" borderId="16" xfId="1" applyNumberFormat="1" applyFont="1" applyFill="1" applyBorder="1" applyAlignment="1">
      <alignment horizontal="center"/>
    </xf>
    <xf numFmtId="177" fontId="16" fillId="3" borderId="158" xfId="0" applyNumberFormat="1" applyFont="1" applyFill="1" applyBorder="1" applyAlignment="1"/>
    <xf numFmtId="179" fontId="16" fillId="3" borderId="159" xfId="0" applyNumberFormat="1" applyFont="1" applyFill="1" applyBorder="1" applyAlignment="1"/>
    <xf numFmtId="179" fontId="16" fillId="3" borderId="160" xfId="0" applyNumberFormat="1" applyFont="1" applyFill="1" applyBorder="1" applyAlignment="1"/>
    <xf numFmtId="180" fontId="16" fillId="3" borderId="161" xfId="0" applyNumberFormat="1" applyFont="1" applyFill="1" applyBorder="1" applyAlignment="1"/>
    <xf numFmtId="179" fontId="16" fillId="3" borderId="162" xfId="0" applyNumberFormat="1" applyFont="1" applyFill="1" applyBorder="1" applyAlignment="1"/>
    <xf numFmtId="179" fontId="16" fillId="3" borderId="163" xfId="0" applyNumberFormat="1" applyFont="1" applyFill="1" applyBorder="1" applyAlignment="1"/>
    <xf numFmtId="180" fontId="16" fillId="3" borderId="164" xfId="0" applyNumberFormat="1" applyFont="1" applyFill="1" applyBorder="1" applyAlignment="1"/>
    <xf numFmtId="177" fontId="16" fillId="0" borderId="10" xfId="0" applyNumberFormat="1" applyFont="1" applyFill="1" applyBorder="1" applyAlignment="1"/>
    <xf numFmtId="177" fontId="16" fillId="3" borderId="165" xfId="0" applyNumberFormat="1" applyFont="1" applyFill="1" applyBorder="1" applyAlignment="1"/>
    <xf numFmtId="177" fontId="16" fillId="3" borderId="166" xfId="0" applyNumberFormat="1" applyFont="1" applyFill="1" applyBorder="1" applyAlignment="1"/>
    <xf numFmtId="177" fontId="16" fillId="3" borderId="167" xfId="0" applyNumberFormat="1" applyFont="1" applyFill="1" applyBorder="1" applyAlignment="1"/>
    <xf numFmtId="177" fontId="16" fillId="3" borderId="168" xfId="0" applyNumberFormat="1" applyFont="1" applyFill="1" applyBorder="1" applyAlignment="1"/>
    <xf numFmtId="179" fontId="16" fillId="3" borderId="169" xfId="0" applyNumberFormat="1" applyFont="1" applyFill="1" applyBorder="1" applyAlignment="1"/>
    <xf numFmtId="179" fontId="16" fillId="5" borderId="10" xfId="0" applyNumberFormat="1" applyFont="1" applyFill="1" applyBorder="1"/>
    <xf numFmtId="179" fontId="16" fillId="5" borderId="46" xfId="0" applyNumberFormat="1" applyFont="1" applyFill="1" applyBorder="1"/>
    <xf numFmtId="179" fontId="16" fillId="5" borderId="7" xfId="0" applyNumberFormat="1" applyFont="1" applyFill="1" applyBorder="1"/>
    <xf numFmtId="179" fontId="16" fillId="5" borderId="7" xfId="0" quotePrefix="1" applyNumberFormat="1" applyFont="1" applyFill="1" applyBorder="1" applyAlignment="1">
      <alignment horizontal="right"/>
    </xf>
    <xf numFmtId="179" fontId="16" fillId="5" borderId="46" xfId="0" quotePrefix="1" applyNumberFormat="1" applyFont="1" applyFill="1" applyBorder="1" applyAlignment="1">
      <alignment horizontal="right"/>
    </xf>
    <xf numFmtId="179" fontId="16" fillId="5" borderId="65" xfId="0" applyNumberFormat="1" applyFont="1" applyFill="1" applyBorder="1"/>
    <xf numFmtId="179" fontId="16" fillId="5" borderId="5" xfId="0" applyNumberFormat="1" applyFont="1" applyFill="1" applyBorder="1"/>
    <xf numFmtId="179" fontId="16" fillId="5" borderId="78" xfId="0" applyNumberFormat="1" applyFont="1" applyFill="1" applyBorder="1"/>
    <xf numFmtId="0" fontId="2" fillId="0" borderId="5" xfId="0" applyNumberFormat="1" applyFont="1" applyBorder="1" applyAlignment="1"/>
    <xf numFmtId="179" fontId="16" fillId="3" borderId="170" xfId="0" applyNumberFormat="1" applyFont="1" applyFill="1" applyBorder="1" applyAlignment="1"/>
    <xf numFmtId="179" fontId="16" fillId="3" borderId="71" xfId="0" applyNumberFormat="1" applyFont="1" applyFill="1" applyBorder="1" applyAlignment="1"/>
    <xf numFmtId="179" fontId="16" fillId="3" borderId="171" xfId="0" applyNumberFormat="1" applyFont="1" applyFill="1" applyBorder="1" applyAlignment="1"/>
    <xf numFmtId="179" fontId="16" fillId="3" borderId="172" xfId="0" applyNumberFormat="1" applyFont="1" applyFill="1" applyBorder="1" applyAlignment="1"/>
    <xf numFmtId="179" fontId="16" fillId="3" borderId="173" xfId="0" applyNumberFormat="1" applyFont="1" applyFill="1" applyBorder="1" applyAlignment="1"/>
    <xf numFmtId="177" fontId="16" fillId="0" borderId="61" xfId="0" applyNumberFormat="1" applyFont="1" applyFill="1" applyBorder="1" applyAlignment="1"/>
    <xf numFmtId="179" fontId="16" fillId="3" borderId="174" xfId="0" applyNumberFormat="1" applyFont="1" applyFill="1" applyBorder="1" applyAlignment="1"/>
    <xf numFmtId="177" fontId="16" fillId="3" borderId="175" xfId="0" applyNumberFormat="1" applyFont="1" applyFill="1" applyBorder="1" applyAlignment="1"/>
  </cellXfs>
  <cellStyles count="2">
    <cellStyle name="標準" xfId="0" builtinId="0"/>
    <cellStyle name="標準_輸出入"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295275</xdr:colOff>
      <xdr:row>1</xdr:row>
      <xdr:rowOff>180975</xdr:rowOff>
    </xdr:from>
    <xdr:to>
      <xdr:col>2</xdr:col>
      <xdr:colOff>371475</xdr:colOff>
      <xdr:row>7</xdr:row>
      <xdr:rowOff>152400</xdr:rowOff>
    </xdr:to>
    <xdr:sp macro="" textlink="">
      <xdr:nvSpPr>
        <xdr:cNvPr id="2313" name="Line 2"/>
        <xdr:cNvSpPr>
          <a:spLocks noChangeShapeType="1"/>
        </xdr:cNvSpPr>
      </xdr:nvSpPr>
      <xdr:spPr bwMode="auto">
        <a:xfrm flipH="1" flipV="1">
          <a:off x="123825" y="419100"/>
          <a:ext cx="1495425" cy="13049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208"/>
  <sheetViews>
    <sheetView tabSelected="1" showOutlineSymbols="0" view="pageBreakPreview" topLeftCell="B1" zoomScale="70" zoomScaleNormal="75" zoomScaleSheetLayoutView="70" workbookViewId="0">
      <pane xSplit="2" ySplit="8" topLeftCell="D96" activePane="bottomRight" state="frozen"/>
      <selection activeCell="B1" sqref="B1"/>
      <selection pane="topRight" activeCell="D1" sqref="D1"/>
      <selection pane="bottomLeft" activeCell="B9" sqref="B9"/>
      <selection pane="bottomRight" activeCell="AM1" sqref="AM1"/>
    </sheetView>
  </sheetViews>
  <sheetFormatPr defaultColWidth="10.6640625" defaultRowHeight="14.25" x14ac:dyDescent="0.15"/>
  <cols>
    <col min="1" max="1" width="1.44140625" style="1" customWidth="1"/>
    <col min="2" max="2" width="13.109375" style="1" customWidth="1"/>
    <col min="3" max="3" width="5.77734375" style="1" customWidth="1"/>
    <col min="4" max="32" width="7.77734375" style="1" customWidth="1"/>
    <col min="33" max="34" width="1.6640625" style="185" customWidth="1"/>
    <col min="35" max="38" width="7.77734375" style="1" customWidth="1"/>
    <col min="39" max="16384" width="10.6640625" style="1"/>
  </cols>
  <sheetData>
    <row r="1" spans="2:40" s="4" customFormat="1" ht="18.75" x14ac:dyDescent="0.2">
      <c r="B1" s="2" t="s">
        <v>87</v>
      </c>
      <c r="C1" s="241"/>
      <c r="G1" s="97" t="s">
        <v>76</v>
      </c>
      <c r="O1" s="3" t="s">
        <v>88</v>
      </c>
      <c r="R1" s="9" t="s">
        <v>52</v>
      </c>
      <c r="AG1" s="175"/>
      <c r="AH1" s="175"/>
      <c r="AI1" s="114" t="s">
        <v>83</v>
      </c>
      <c r="AJ1" s="114"/>
      <c r="AK1" s="114"/>
      <c r="AL1" s="114"/>
    </row>
    <row r="2" spans="2:40" s="4" customFormat="1" ht="15.75" customHeight="1" thickBot="1" x14ac:dyDescent="0.2">
      <c r="C2" s="241"/>
      <c r="G2" s="44" t="s">
        <v>36</v>
      </c>
      <c r="I2" s="44" t="s">
        <v>37</v>
      </c>
      <c r="K2" s="44" t="s">
        <v>38</v>
      </c>
      <c r="M2" s="44" t="s">
        <v>39</v>
      </c>
      <c r="O2" s="44" t="s">
        <v>40</v>
      </c>
      <c r="Q2" s="44" t="s">
        <v>41</v>
      </c>
      <c r="S2" s="44" t="s">
        <v>42</v>
      </c>
      <c r="U2" s="44" t="s">
        <v>43</v>
      </c>
      <c r="W2" s="44" t="s">
        <v>35</v>
      </c>
      <c r="Y2" s="44" t="s">
        <v>46</v>
      </c>
      <c r="AA2" s="44" t="s">
        <v>47</v>
      </c>
      <c r="AC2" s="44" t="s">
        <v>44</v>
      </c>
      <c r="AE2" s="44" t="s">
        <v>45</v>
      </c>
      <c r="AG2" s="175"/>
      <c r="AH2" s="175"/>
      <c r="AI2" s="118" t="s">
        <v>84</v>
      </c>
      <c r="AJ2" s="114"/>
      <c r="AK2" s="118" t="s">
        <v>90</v>
      </c>
      <c r="AL2" s="114"/>
    </row>
    <row r="3" spans="2:40" s="4" customFormat="1" ht="18" customHeight="1" x14ac:dyDescent="0.2">
      <c r="B3" s="10"/>
      <c r="C3" s="242"/>
      <c r="D3" s="16"/>
      <c r="E3" s="138"/>
      <c r="F3" s="17"/>
      <c r="G3" s="5" t="s">
        <v>19</v>
      </c>
      <c r="H3" s="11"/>
      <c r="I3" s="12" t="s">
        <v>20</v>
      </c>
      <c r="J3" s="11"/>
      <c r="K3" s="12" t="s">
        <v>20</v>
      </c>
      <c r="L3" s="13"/>
      <c r="M3" s="14" t="s">
        <v>14</v>
      </c>
      <c r="N3" s="11"/>
      <c r="O3" s="14" t="s">
        <v>14</v>
      </c>
      <c r="P3" s="11"/>
      <c r="Q3" s="14" t="s">
        <v>21</v>
      </c>
      <c r="R3" s="11"/>
      <c r="S3" s="14" t="s">
        <v>21</v>
      </c>
      <c r="T3" s="11"/>
      <c r="U3" s="14" t="s">
        <v>23</v>
      </c>
      <c r="V3" s="13"/>
      <c r="W3" s="106" t="s">
        <v>74</v>
      </c>
      <c r="X3" s="13"/>
      <c r="Y3" s="14" t="s">
        <v>24</v>
      </c>
      <c r="Z3" s="13"/>
      <c r="AA3" s="14" t="s">
        <v>27</v>
      </c>
      <c r="AB3" s="13"/>
      <c r="AC3" s="14" t="s">
        <v>28</v>
      </c>
      <c r="AD3" s="13"/>
      <c r="AE3" s="15" t="s">
        <v>29</v>
      </c>
      <c r="AF3" s="98"/>
      <c r="AG3" s="176"/>
      <c r="AH3" s="177"/>
      <c r="AI3" s="14" t="s">
        <v>85</v>
      </c>
      <c r="AJ3" s="13"/>
      <c r="AK3" s="15" t="s">
        <v>86</v>
      </c>
      <c r="AL3" s="119"/>
    </row>
    <row r="4" spans="2:40" s="4" customFormat="1" ht="18" customHeight="1" x14ac:dyDescent="0.2">
      <c r="B4" s="18" t="s">
        <v>0</v>
      </c>
      <c r="C4" s="243"/>
      <c r="D4" s="70" t="s">
        <v>72</v>
      </c>
      <c r="E4" s="131"/>
      <c r="F4" s="26"/>
      <c r="G4" s="5" t="s">
        <v>57</v>
      </c>
      <c r="H4" s="19"/>
      <c r="I4" s="20" t="s">
        <v>59</v>
      </c>
      <c r="J4" s="19"/>
      <c r="K4" s="20" t="s">
        <v>17</v>
      </c>
      <c r="L4" s="21"/>
      <c r="M4" s="93" t="s">
        <v>66</v>
      </c>
      <c r="N4" s="91"/>
      <c r="O4" s="93" t="s">
        <v>66</v>
      </c>
      <c r="P4" s="91"/>
      <c r="Q4" s="15" t="s">
        <v>68</v>
      </c>
      <c r="R4" s="91"/>
      <c r="S4" s="15" t="s">
        <v>69</v>
      </c>
      <c r="T4" s="91"/>
      <c r="U4" s="22"/>
      <c r="V4" s="19"/>
      <c r="W4" s="92" t="s">
        <v>75</v>
      </c>
      <c r="X4" s="19"/>
      <c r="Y4" s="20" t="s">
        <v>26</v>
      </c>
      <c r="Z4" s="19"/>
      <c r="AA4" s="23"/>
      <c r="AB4" s="19"/>
      <c r="AC4" s="23"/>
      <c r="AD4" s="19"/>
      <c r="AE4" s="24"/>
      <c r="AF4" s="99"/>
      <c r="AG4" s="178"/>
      <c r="AH4" s="177"/>
      <c r="AI4" s="107"/>
      <c r="AJ4" s="19"/>
      <c r="AK4" s="113" t="s">
        <v>91</v>
      </c>
      <c r="AL4" s="120"/>
    </row>
    <row r="5" spans="2:40" s="4" customFormat="1" ht="18" customHeight="1" x14ac:dyDescent="0.2">
      <c r="B5" s="27"/>
      <c r="C5" s="244"/>
      <c r="D5" s="6" t="s">
        <v>73</v>
      </c>
      <c r="E5" s="132"/>
      <c r="F5" s="28"/>
      <c r="G5" s="5" t="s">
        <v>58</v>
      </c>
      <c r="H5" s="19"/>
      <c r="I5" s="20" t="s">
        <v>60</v>
      </c>
      <c r="J5" s="19"/>
      <c r="K5" s="20" t="s">
        <v>18</v>
      </c>
      <c r="L5" s="21"/>
      <c r="M5" s="93" t="s">
        <v>63</v>
      </c>
      <c r="N5" s="91"/>
      <c r="O5" s="93" t="s">
        <v>63</v>
      </c>
      <c r="P5" s="91"/>
      <c r="Q5" s="93" t="s">
        <v>22</v>
      </c>
      <c r="R5" s="91"/>
      <c r="S5" s="93" t="s">
        <v>22</v>
      </c>
      <c r="T5" s="91"/>
      <c r="U5" s="92"/>
      <c r="V5" s="91"/>
      <c r="W5" s="15"/>
      <c r="X5" s="91"/>
      <c r="Y5" s="93" t="s">
        <v>70</v>
      </c>
      <c r="Z5" s="69"/>
      <c r="AA5" s="93" t="s">
        <v>70</v>
      </c>
      <c r="AB5" s="69"/>
      <c r="AC5" s="93" t="s">
        <v>70</v>
      </c>
      <c r="AD5" s="69"/>
      <c r="AE5" s="93" t="s">
        <v>70</v>
      </c>
      <c r="AF5" s="99"/>
      <c r="AG5" s="178"/>
      <c r="AH5" s="177"/>
      <c r="AI5" s="93" t="s">
        <v>77</v>
      </c>
      <c r="AJ5" s="69"/>
      <c r="AK5" s="93" t="s">
        <v>80</v>
      </c>
      <c r="AL5" s="121"/>
    </row>
    <row r="6" spans="2:40" s="4" customFormat="1" ht="18" customHeight="1" x14ac:dyDescent="0.2">
      <c r="B6" s="27"/>
      <c r="C6" s="244"/>
      <c r="D6" s="25"/>
      <c r="E6" s="131"/>
      <c r="F6" s="26"/>
      <c r="G6" s="5" t="s">
        <v>16</v>
      </c>
      <c r="H6" s="19"/>
      <c r="I6" s="92"/>
      <c r="J6" s="91"/>
      <c r="K6" s="92"/>
      <c r="L6" s="91"/>
      <c r="M6" s="92"/>
      <c r="N6" s="91"/>
      <c r="O6" s="92"/>
      <c r="P6" s="91"/>
      <c r="Q6" s="92"/>
      <c r="R6" s="91"/>
      <c r="S6" s="92"/>
      <c r="T6" s="91"/>
      <c r="U6" s="92"/>
      <c r="V6" s="91"/>
      <c r="W6" s="92"/>
      <c r="X6" s="91"/>
      <c r="Y6" s="93" t="s">
        <v>71</v>
      </c>
      <c r="Z6" s="69"/>
      <c r="AA6" s="93" t="s">
        <v>71</v>
      </c>
      <c r="AB6" s="69"/>
      <c r="AC6" s="93" t="s">
        <v>71</v>
      </c>
      <c r="AD6" s="69"/>
      <c r="AE6" s="93" t="s">
        <v>71</v>
      </c>
      <c r="AF6" s="99"/>
      <c r="AG6" s="178"/>
      <c r="AH6" s="177"/>
      <c r="AI6" s="93" t="s">
        <v>78</v>
      </c>
      <c r="AJ6" s="69"/>
      <c r="AK6" s="93" t="s">
        <v>81</v>
      </c>
      <c r="AL6" s="121"/>
    </row>
    <row r="7" spans="2:40" s="4" customFormat="1" ht="18" customHeight="1" x14ac:dyDescent="0.2">
      <c r="B7" s="27"/>
      <c r="C7" s="244"/>
      <c r="D7" s="36"/>
      <c r="E7" s="139"/>
      <c r="F7" s="37"/>
      <c r="G7" s="94"/>
      <c r="H7" s="19"/>
      <c r="I7" s="90" t="s">
        <v>61</v>
      </c>
      <c r="J7" s="91"/>
      <c r="K7" s="90" t="s">
        <v>62</v>
      </c>
      <c r="L7" s="91"/>
      <c r="M7" s="90" t="s">
        <v>64</v>
      </c>
      <c r="N7" s="91"/>
      <c r="O7" s="90" t="s">
        <v>62</v>
      </c>
      <c r="P7" s="91"/>
      <c r="Q7" s="90" t="s">
        <v>65</v>
      </c>
      <c r="R7" s="91"/>
      <c r="S7" s="90" t="s">
        <v>62</v>
      </c>
      <c r="T7" s="91"/>
      <c r="U7" s="95"/>
      <c r="V7" s="91"/>
      <c r="W7" s="90" t="s">
        <v>67</v>
      </c>
      <c r="X7" s="91"/>
      <c r="Y7" s="96" t="s">
        <v>25</v>
      </c>
      <c r="Z7" s="69"/>
      <c r="AA7" s="96" t="s">
        <v>25</v>
      </c>
      <c r="AB7" s="69"/>
      <c r="AC7" s="96" t="s">
        <v>25</v>
      </c>
      <c r="AD7" s="69"/>
      <c r="AE7" s="96" t="s">
        <v>25</v>
      </c>
      <c r="AF7" s="99"/>
      <c r="AG7" s="178"/>
      <c r="AH7" s="177"/>
      <c r="AI7" s="96" t="s">
        <v>79</v>
      </c>
      <c r="AJ7" s="69"/>
      <c r="AK7" s="96" t="s">
        <v>82</v>
      </c>
      <c r="AL7" s="121"/>
    </row>
    <row r="8" spans="2:40" s="4" customFormat="1" ht="15.75" thickBot="1" x14ac:dyDescent="0.25">
      <c r="B8" s="29" t="s">
        <v>15</v>
      </c>
      <c r="C8" s="245"/>
      <c r="D8" s="43" t="s">
        <v>13</v>
      </c>
      <c r="E8" s="133" t="s">
        <v>56</v>
      </c>
      <c r="F8" s="142" t="s">
        <v>92</v>
      </c>
      <c r="G8" s="33" t="s">
        <v>13</v>
      </c>
      <c r="H8" s="34" t="s">
        <v>56</v>
      </c>
      <c r="I8" s="52" t="s">
        <v>13</v>
      </c>
      <c r="J8" s="34" t="s">
        <v>56</v>
      </c>
      <c r="K8" s="52" t="s">
        <v>13</v>
      </c>
      <c r="L8" s="34" t="s">
        <v>56</v>
      </c>
      <c r="M8" s="52" t="s">
        <v>13</v>
      </c>
      <c r="N8" s="34" t="s">
        <v>56</v>
      </c>
      <c r="O8" s="52" t="s">
        <v>13</v>
      </c>
      <c r="P8" s="34" t="s">
        <v>56</v>
      </c>
      <c r="Q8" s="52" t="s">
        <v>13</v>
      </c>
      <c r="R8" s="34" t="s">
        <v>56</v>
      </c>
      <c r="S8" s="52" t="s">
        <v>13</v>
      </c>
      <c r="T8" s="34" t="s">
        <v>56</v>
      </c>
      <c r="U8" s="52" t="s">
        <v>13</v>
      </c>
      <c r="V8" s="34" t="s">
        <v>56</v>
      </c>
      <c r="W8" s="35" t="s">
        <v>13</v>
      </c>
      <c r="X8" s="34" t="s">
        <v>56</v>
      </c>
      <c r="Y8" s="52" t="s">
        <v>13</v>
      </c>
      <c r="Z8" s="34" t="s">
        <v>56</v>
      </c>
      <c r="AA8" s="52" t="s">
        <v>13</v>
      </c>
      <c r="AB8" s="34" t="s">
        <v>56</v>
      </c>
      <c r="AC8" s="35" t="s">
        <v>13</v>
      </c>
      <c r="AD8" s="34" t="s">
        <v>56</v>
      </c>
      <c r="AE8" s="35" t="s">
        <v>13</v>
      </c>
      <c r="AF8" s="100" t="s">
        <v>56</v>
      </c>
      <c r="AG8" s="179"/>
      <c r="AH8" s="177"/>
      <c r="AI8" s="108" t="s">
        <v>13</v>
      </c>
      <c r="AJ8" s="34" t="s">
        <v>56</v>
      </c>
      <c r="AK8" s="35" t="s">
        <v>13</v>
      </c>
      <c r="AL8" s="122" t="s">
        <v>56</v>
      </c>
    </row>
    <row r="9" spans="2:40" s="4" customFormat="1" ht="14.25" customHeight="1" x14ac:dyDescent="0.2">
      <c r="B9" s="238" t="s">
        <v>48</v>
      </c>
      <c r="C9" s="246" t="s">
        <v>49</v>
      </c>
      <c r="D9" s="56">
        <f t="shared" ref="D9:D24" si="0">G9+I9+K9+M9+O9+Q9+S9+U9+W9+Y9+AA9+AC9+AE9</f>
        <v>29000</v>
      </c>
      <c r="E9" s="140">
        <f t="shared" ref="E9:E24" si="1">H9+J9+L9+N9+P9+R9+T9+V9+X9+Z9+AB9+AD9+AF9</f>
        <v>103210.152</v>
      </c>
      <c r="F9" s="143"/>
      <c r="G9" s="53">
        <v>699</v>
      </c>
      <c r="H9" s="54">
        <v>12708.156999999999</v>
      </c>
      <c r="I9" s="55">
        <v>395</v>
      </c>
      <c r="J9" s="54">
        <v>5407.701</v>
      </c>
      <c r="K9" s="55">
        <v>1651</v>
      </c>
      <c r="L9" s="54">
        <v>4712.4160000000002</v>
      </c>
      <c r="M9" s="55">
        <v>89</v>
      </c>
      <c r="N9" s="54">
        <v>1686.885</v>
      </c>
      <c r="O9" s="55">
        <v>12542</v>
      </c>
      <c r="P9" s="54">
        <v>2906.8380000000002</v>
      </c>
      <c r="Q9" s="55">
        <v>1157</v>
      </c>
      <c r="R9" s="54">
        <v>18251.601999999999</v>
      </c>
      <c r="S9" s="55">
        <v>1052</v>
      </c>
      <c r="T9" s="54">
        <v>2623.0949999999998</v>
      </c>
      <c r="U9" s="55">
        <v>2523</v>
      </c>
      <c r="V9" s="54">
        <v>15633.769</v>
      </c>
      <c r="W9" s="55">
        <v>5390</v>
      </c>
      <c r="X9" s="54">
        <v>28014.544999999998</v>
      </c>
      <c r="Y9" s="55">
        <v>281</v>
      </c>
      <c r="Z9" s="54">
        <v>1732.913</v>
      </c>
      <c r="AA9" s="55">
        <v>243</v>
      </c>
      <c r="AB9" s="54">
        <v>798.48099999999999</v>
      </c>
      <c r="AC9" s="55">
        <v>880</v>
      </c>
      <c r="AD9" s="54">
        <v>3547.1950000000002</v>
      </c>
      <c r="AE9" s="55">
        <v>2098</v>
      </c>
      <c r="AF9" s="101">
        <v>5186.5550000000003</v>
      </c>
      <c r="AG9" s="180"/>
      <c r="AH9" s="177"/>
      <c r="AI9" s="109">
        <v>1148</v>
      </c>
      <c r="AJ9" s="54">
        <v>28895</v>
      </c>
      <c r="AK9" s="55">
        <v>540</v>
      </c>
      <c r="AL9" s="123">
        <v>6532</v>
      </c>
      <c r="AM9" s="7"/>
      <c r="AN9" s="7"/>
    </row>
    <row r="10" spans="2:40" s="4" customFormat="1" ht="15" x14ac:dyDescent="0.2">
      <c r="B10" s="46" t="s">
        <v>50</v>
      </c>
      <c r="C10" s="47" t="s">
        <v>49</v>
      </c>
      <c r="D10" s="58">
        <f t="shared" si="0"/>
        <v>34755</v>
      </c>
      <c r="E10" s="134">
        <f t="shared" si="1"/>
        <v>124249.034</v>
      </c>
      <c r="F10" s="149">
        <f>+E10/E9*100-100</f>
        <v>20.384508299144841</v>
      </c>
      <c r="G10" s="57">
        <v>1100</v>
      </c>
      <c r="H10" s="54">
        <v>14613.436</v>
      </c>
      <c r="I10" s="55">
        <v>413</v>
      </c>
      <c r="J10" s="54">
        <v>6215.9480000000003</v>
      </c>
      <c r="K10" s="55">
        <v>2247</v>
      </c>
      <c r="L10" s="54">
        <v>5953.8590000000004</v>
      </c>
      <c r="M10" s="55">
        <v>94</v>
      </c>
      <c r="N10" s="54">
        <v>995.12099999999998</v>
      </c>
      <c r="O10" s="55">
        <v>12998</v>
      </c>
      <c r="P10" s="54">
        <v>2390.105</v>
      </c>
      <c r="Q10" s="55">
        <v>1221</v>
      </c>
      <c r="R10" s="54">
        <v>19442.598000000002</v>
      </c>
      <c r="S10" s="55">
        <v>1385</v>
      </c>
      <c r="T10" s="54">
        <v>2704.9209999999998</v>
      </c>
      <c r="U10" s="55">
        <v>3873</v>
      </c>
      <c r="V10" s="54">
        <v>18259.154999999999</v>
      </c>
      <c r="W10" s="55">
        <v>7125</v>
      </c>
      <c r="X10" s="54">
        <v>39179.150999999998</v>
      </c>
      <c r="Y10" s="55">
        <v>389</v>
      </c>
      <c r="Z10" s="54">
        <v>2513.1849999999999</v>
      </c>
      <c r="AA10" s="55">
        <v>258</v>
      </c>
      <c r="AB10" s="54">
        <v>1064.1600000000001</v>
      </c>
      <c r="AC10" s="55">
        <v>973</v>
      </c>
      <c r="AD10" s="54">
        <v>4315.3190000000004</v>
      </c>
      <c r="AE10" s="55">
        <v>2679</v>
      </c>
      <c r="AF10" s="101">
        <v>6602.076</v>
      </c>
      <c r="AG10" s="180"/>
      <c r="AH10" s="177"/>
      <c r="AI10" s="109">
        <v>1508</v>
      </c>
      <c r="AJ10" s="54">
        <v>36304</v>
      </c>
      <c r="AK10" s="55">
        <v>605</v>
      </c>
      <c r="AL10" s="123">
        <v>8951</v>
      </c>
      <c r="AM10" s="7"/>
      <c r="AN10" s="7"/>
    </row>
    <row r="11" spans="2:40" s="4" customFormat="1" ht="15" x14ac:dyDescent="0.2">
      <c r="B11" s="45" t="s">
        <v>51</v>
      </c>
      <c r="C11" s="247" t="s">
        <v>49</v>
      </c>
      <c r="D11" s="67">
        <f t="shared" si="0"/>
        <v>30518</v>
      </c>
      <c r="E11" s="140">
        <f t="shared" si="1"/>
        <v>112340.014</v>
      </c>
      <c r="F11" s="149">
        <f>+E11/E10*100-100</f>
        <v>-9.584798864512706</v>
      </c>
      <c r="G11" s="59">
        <v>1594</v>
      </c>
      <c r="H11" s="60">
        <v>13755.689</v>
      </c>
      <c r="I11" s="61">
        <v>491</v>
      </c>
      <c r="J11" s="60">
        <v>7076.3710000000001</v>
      </c>
      <c r="K11" s="61">
        <v>1898</v>
      </c>
      <c r="L11" s="62">
        <v>4476.8509999999997</v>
      </c>
      <c r="M11" s="63">
        <v>75</v>
      </c>
      <c r="N11" s="60">
        <v>958.47</v>
      </c>
      <c r="O11" s="61">
        <v>10818</v>
      </c>
      <c r="P11" s="62">
        <v>2596.8609999999999</v>
      </c>
      <c r="Q11" s="63">
        <v>769</v>
      </c>
      <c r="R11" s="60">
        <v>13705.534</v>
      </c>
      <c r="S11" s="61">
        <v>1184</v>
      </c>
      <c r="T11" s="62">
        <v>2518.9050000000002</v>
      </c>
      <c r="U11" s="63">
        <v>3443</v>
      </c>
      <c r="V11" s="60">
        <v>19841.09</v>
      </c>
      <c r="W11" s="61">
        <v>5876</v>
      </c>
      <c r="X11" s="62">
        <v>32609.925999999999</v>
      </c>
      <c r="Y11" s="63">
        <v>238</v>
      </c>
      <c r="Z11" s="60">
        <v>1816.742</v>
      </c>
      <c r="AA11" s="61">
        <v>262</v>
      </c>
      <c r="AB11" s="62">
        <v>1024.7429999999999</v>
      </c>
      <c r="AC11" s="64">
        <v>791</v>
      </c>
      <c r="AD11" s="65">
        <v>2683.7469999999998</v>
      </c>
      <c r="AE11" s="66">
        <v>3079</v>
      </c>
      <c r="AF11" s="102">
        <v>9275.0849999999991</v>
      </c>
      <c r="AG11" s="180"/>
      <c r="AH11" s="177"/>
      <c r="AI11" s="110">
        <v>1304</v>
      </c>
      <c r="AJ11" s="65">
        <v>36586</v>
      </c>
      <c r="AK11" s="66">
        <v>367</v>
      </c>
      <c r="AL11" s="124">
        <v>5018</v>
      </c>
      <c r="AM11" s="7"/>
      <c r="AN11" s="7"/>
    </row>
    <row r="12" spans="2:40" s="4" customFormat="1" ht="15.75" thickBot="1" x14ac:dyDescent="0.25">
      <c r="B12" s="239" t="s">
        <v>33</v>
      </c>
      <c r="C12" s="248" t="s">
        <v>49</v>
      </c>
      <c r="D12" s="199">
        <f t="shared" si="0"/>
        <v>33690</v>
      </c>
      <c r="E12" s="200">
        <f t="shared" si="1"/>
        <v>98670.737999999998</v>
      </c>
      <c r="F12" s="201">
        <f>+E12/E11*100-100</f>
        <v>-12.167771316104691</v>
      </c>
      <c r="G12" s="202">
        <v>1408</v>
      </c>
      <c r="H12" s="203">
        <v>11439.43</v>
      </c>
      <c r="I12" s="204">
        <v>541</v>
      </c>
      <c r="J12" s="203">
        <v>6445.6390000000001</v>
      </c>
      <c r="K12" s="204">
        <v>2590</v>
      </c>
      <c r="L12" s="203">
        <v>5542.8959999999997</v>
      </c>
      <c r="M12" s="204">
        <v>150</v>
      </c>
      <c r="N12" s="203">
        <v>1743.191</v>
      </c>
      <c r="O12" s="204">
        <v>10643</v>
      </c>
      <c r="P12" s="203">
        <v>2117.748</v>
      </c>
      <c r="Q12" s="204">
        <v>630</v>
      </c>
      <c r="R12" s="203">
        <v>8135.86</v>
      </c>
      <c r="S12" s="204">
        <v>1071</v>
      </c>
      <c r="T12" s="203">
        <v>1712.934</v>
      </c>
      <c r="U12" s="204">
        <v>4031</v>
      </c>
      <c r="V12" s="203">
        <v>17970.679</v>
      </c>
      <c r="W12" s="204">
        <v>7738</v>
      </c>
      <c r="X12" s="203">
        <v>29192.048999999999</v>
      </c>
      <c r="Y12" s="204">
        <v>351</v>
      </c>
      <c r="Z12" s="203">
        <v>2485.3719999999998</v>
      </c>
      <c r="AA12" s="204">
        <v>284</v>
      </c>
      <c r="AB12" s="203">
        <v>862.55399999999997</v>
      </c>
      <c r="AC12" s="205">
        <v>964</v>
      </c>
      <c r="AD12" s="206">
        <v>2841.5439999999999</v>
      </c>
      <c r="AE12" s="207">
        <v>3289</v>
      </c>
      <c r="AF12" s="208">
        <v>8180.8419999999996</v>
      </c>
      <c r="AG12" s="209"/>
      <c r="AH12" s="210"/>
      <c r="AI12" s="211">
        <v>7469</v>
      </c>
      <c r="AJ12" s="212">
        <v>38550</v>
      </c>
      <c r="AK12" s="213">
        <v>329</v>
      </c>
      <c r="AL12" s="214">
        <v>3852</v>
      </c>
      <c r="AM12" s="7"/>
      <c r="AN12" s="7"/>
    </row>
    <row r="13" spans="2:40" s="4" customFormat="1" ht="15" hidden="1" x14ac:dyDescent="0.2">
      <c r="B13" s="30" t="s">
        <v>30</v>
      </c>
      <c r="C13" s="153" t="s">
        <v>1</v>
      </c>
      <c r="D13" s="74">
        <f t="shared" si="0"/>
        <v>1908</v>
      </c>
      <c r="E13" s="134">
        <f t="shared" si="1"/>
        <v>6957.5630000000001</v>
      </c>
      <c r="F13" s="144"/>
      <c r="G13" s="71">
        <v>99</v>
      </c>
      <c r="H13" s="72">
        <v>837.30899999999997</v>
      </c>
      <c r="I13" s="73">
        <v>22</v>
      </c>
      <c r="J13" s="72">
        <v>161.941</v>
      </c>
      <c r="K13" s="73">
        <v>134</v>
      </c>
      <c r="L13" s="72">
        <v>610.053</v>
      </c>
      <c r="M13" s="73">
        <v>9</v>
      </c>
      <c r="N13" s="72">
        <v>81.183999999999997</v>
      </c>
      <c r="O13" s="73">
        <v>667</v>
      </c>
      <c r="P13" s="72">
        <v>210.86699999999999</v>
      </c>
      <c r="Q13" s="73">
        <v>46</v>
      </c>
      <c r="R13" s="72">
        <v>551.77</v>
      </c>
      <c r="S13" s="73">
        <v>48</v>
      </c>
      <c r="T13" s="72">
        <v>109.313</v>
      </c>
      <c r="U13" s="73">
        <v>201</v>
      </c>
      <c r="V13" s="72">
        <v>790.63800000000003</v>
      </c>
      <c r="W13" s="73">
        <v>399</v>
      </c>
      <c r="X13" s="72">
        <v>2329.2860000000001</v>
      </c>
      <c r="Y13" s="73">
        <v>46</v>
      </c>
      <c r="Z13" s="72">
        <v>446.209</v>
      </c>
      <c r="AA13" s="73">
        <v>19</v>
      </c>
      <c r="AB13" s="72">
        <v>99.879000000000005</v>
      </c>
      <c r="AC13" s="73">
        <v>45</v>
      </c>
      <c r="AD13" s="72">
        <v>155.05500000000001</v>
      </c>
      <c r="AE13" s="73">
        <v>173</v>
      </c>
      <c r="AF13" s="103">
        <v>574.05899999999997</v>
      </c>
      <c r="AG13" s="181"/>
      <c r="AH13" s="177"/>
      <c r="AI13" s="111">
        <v>77</v>
      </c>
      <c r="AJ13" s="72">
        <v>3072</v>
      </c>
      <c r="AK13" s="73">
        <v>12</v>
      </c>
      <c r="AL13" s="125">
        <v>704</v>
      </c>
      <c r="AM13" s="7"/>
      <c r="AN13" s="7"/>
    </row>
    <row r="14" spans="2:40" s="4" customFormat="1" ht="15" hidden="1" x14ac:dyDescent="0.2">
      <c r="B14" s="30"/>
      <c r="C14" s="153" t="s">
        <v>2</v>
      </c>
      <c r="D14" s="74">
        <f t="shared" si="0"/>
        <v>3892</v>
      </c>
      <c r="E14" s="134">
        <f t="shared" si="1"/>
        <v>11192.744000000001</v>
      </c>
      <c r="F14" s="144"/>
      <c r="G14" s="71">
        <v>187</v>
      </c>
      <c r="H14" s="72">
        <v>2038.681</v>
      </c>
      <c r="I14" s="73">
        <v>50</v>
      </c>
      <c r="J14" s="72">
        <v>397.822</v>
      </c>
      <c r="K14" s="73">
        <v>235</v>
      </c>
      <c r="L14" s="72">
        <v>304.774</v>
      </c>
      <c r="M14" s="73">
        <v>11</v>
      </c>
      <c r="N14" s="72">
        <v>63.212000000000003</v>
      </c>
      <c r="O14" s="73">
        <v>1781</v>
      </c>
      <c r="P14" s="72">
        <v>162.15799999999999</v>
      </c>
      <c r="Q14" s="73">
        <v>40</v>
      </c>
      <c r="R14" s="72">
        <v>431.69900000000001</v>
      </c>
      <c r="S14" s="73">
        <v>128</v>
      </c>
      <c r="T14" s="72">
        <v>209.726</v>
      </c>
      <c r="U14" s="73">
        <v>346</v>
      </c>
      <c r="V14" s="72">
        <v>913.29399999999998</v>
      </c>
      <c r="W14" s="73">
        <v>671</v>
      </c>
      <c r="X14" s="72">
        <v>5501.3530000000001</v>
      </c>
      <c r="Y14" s="73">
        <v>29</v>
      </c>
      <c r="Z14" s="72">
        <v>156.09</v>
      </c>
      <c r="AA14" s="73">
        <v>17</v>
      </c>
      <c r="AB14" s="72">
        <v>186.19399999999999</v>
      </c>
      <c r="AC14" s="73">
        <v>106</v>
      </c>
      <c r="AD14" s="72">
        <v>341.86900000000003</v>
      </c>
      <c r="AE14" s="73">
        <v>291</v>
      </c>
      <c r="AF14" s="103">
        <v>485.87200000000001</v>
      </c>
      <c r="AG14" s="181"/>
      <c r="AH14" s="177"/>
      <c r="AI14" s="111">
        <v>102</v>
      </c>
      <c r="AJ14" s="72">
        <v>2292</v>
      </c>
      <c r="AK14" s="73">
        <v>36</v>
      </c>
      <c r="AL14" s="125">
        <v>324</v>
      </c>
      <c r="AM14" s="7"/>
      <c r="AN14" s="7"/>
    </row>
    <row r="15" spans="2:40" s="4" customFormat="1" ht="15" hidden="1" x14ac:dyDescent="0.2">
      <c r="B15" s="30"/>
      <c r="C15" s="153" t="s">
        <v>3</v>
      </c>
      <c r="D15" s="74">
        <f t="shared" si="0"/>
        <v>3610</v>
      </c>
      <c r="E15" s="134">
        <f t="shared" si="1"/>
        <v>10164.148999999999</v>
      </c>
      <c r="F15" s="144"/>
      <c r="G15" s="71">
        <v>214</v>
      </c>
      <c r="H15" s="72">
        <v>1581.9090000000001</v>
      </c>
      <c r="I15" s="73">
        <v>49</v>
      </c>
      <c r="J15" s="72">
        <v>782.82500000000005</v>
      </c>
      <c r="K15" s="73">
        <v>267</v>
      </c>
      <c r="L15" s="72">
        <v>342.346</v>
      </c>
      <c r="M15" s="73">
        <v>16</v>
      </c>
      <c r="N15" s="72">
        <v>175.86600000000001</v>
      </c>
      <c r="O15" s="73">
        <v>1406</v>
      </c>
      <c r="P15" s="72">
        <v>228.72</v>
      </c>
      <c r="Q15" s="73">
        <v>56</v>
      </c>
      <c r="R15" s="72">
        <v>557.57600000000002</v>
      </c>
      <c r="S15" s="73">
        <v>58</v>
      </c>
      <c r="T15" s="72">
        <v>98.010999999999996</v>
      </c>
      <c r="U15" s="73">
        <v>369</v>
      </c>
      <c r="V15" s="72">
        <v>1942.3209999999999</v>
      </c>
      <c r="W15" s="73">
        <v>656</v>
      </c>
      <c r="X15" s="72">
        <v>3025.5309999999999</v>
      </c>
      <c r="Y15" s="73">
        <v>25</v>
      </c>
      <c r="Z15" s="72">
        <v>366.08300000000003</v>
      </c>
      <c r="AA15" s="73">
        <v>18</v>
      </c>
      <c r="AB15" s="72">
        <v>81.927999999999997</v>
      </c>
      <c r="AC15" s="73">
        <v>62</v>
      </c>
      <c r="AD15" s="72">
        <v>372.64100000000002</v>
      </c>
      <c r="AE15" s="73">
        <v>414</v>
      </c>
      <c r="AF15" s="103">
        <v>608.39200000000005</v>
      </c>
      <c r="AG15" s="181"/>
      <c r="AH15" s="177"/>
      <c r="AI15" s="111">
        <v>142</v>
      </c>
      <c r="AJ15" s="72">
        <v>3886</v>
      </c>
      <c r="AK15" s="73">
        <v>44</v>
      </c>
      <c r="AL15" s="125">
        <v>544</v>
      </c>
      <c r="AM15" s="7"/>
      <c r="AN15" s="7"/>
    </row>
    <row r="16" spans="2:40" s="4" customFormat="1" ht="15" hidden="1" x14ac:dyDescent="0.2">
      <c r="B16" s="30"/>
      <c r="C16" s="32" t="s">
        <v>4</v>
      </c>
      <c r="D16" s="78">
        <f t="shared" si="0"/>
        <v>3699</v>
      </c>
      <c r="E16" s="136">
        <f t="shared" si="1"/>
        <v>14239.156000000001</v>
      </c>
      <c r="F16" s="145"/>
      <c r="G16" s="75">
        <v>132</v>
      </c>
      <c r="H16" s="76">
        <v>1160.3789999999999</v>
      </c>
      <c r="I16" s="77">
        <v>81</v>
      </c>
      <c r="J16" s="76">
        <v>1752.9870000000001</v>
      </c>
      <c r="K16" s="77">
        <v>170</v>
      </c>
      <c r="L16" s="76">
        <v>590.13099999999997</v>
      </c>
      <c r="M16" s="77">
        <v>20</v>
      </c>
      <c r="N16" s="76">
        <v>289.08800000000002</v>
      </c>
      <c r="O16" s="77">
        <v>1607</v>
      </c>
      <c r="P16" s="76">
        <v>164.499</v>
      </c>
      <c r="Q16" s="77">
        <v>59</v>
      </c>
      <c r="R16" s="76">
        <v>711.697</v>
      </c>
      <c r="S16" s="77">
        <v>89</v>
      </c>
      <c r="T16" s="76">
        <v>137.19900000000001</v>
      </c>
      <c r="U16" s="77">
        <v>356</v>
      </c>
      <c r="V16" s="76">
        <v>2002.6559999999999</v>
      </c>
      <c r="W16" s="77">
        <v>695</v>
      </c>
      <c r="X16" s="76">
        <v>6100.9949999999999</v>
      </c>
      <c r="Y16" s="77">
        <v>112</v>
      </c>
      <c r="Z16" s="76">
        <v>243.857</v>
      </c>
      <c r="AA16" s="77">
        <v>33</v>
      </c>
      <c r="AB16" s="76">
        <v>142.923</v>
      </c>
      <c r="AC16" s="77">
        <v>83</v>
      </c>
      <c r="AD16" s="76">
        <v>130.983</v>
      </c>
      <c r="AE16" s="77">
        <v>262</v>
      </c>
      <c r="AF16" s="104">
        <v>811.76199999999994</v>
      </c>
      <c r="AG16" s="181"/>
      <c r="AH16" s="177"/>
      <c r="AI16" s="112">
        <v>126</v>
      </c>
      <c r="AJ16" s="76">
        <v>4458</v>
      </c>
      <c r="AK16" s="77">
        <v>21</v>
      </c>
      <c r="AL16" s="126">
        <v>612</v>
      </c>
      <c r="AM16" s="7"/>
      <c r="AN16" s="7"/>
    </row>
    <row r="17" spans="2:42" s="4" customFormat="1" ht="15" hidden="1" x14ac:dyDescent="0.2">
      <c r="B17" s="30"/>
      <c r="C17" s="153" t="s">
        <v>5</v>
      </c>
      <c r="D17" s="74">
        <f t="shared" si="0"/>
        <v>2737</v>
      </c>
      <c r="E17" s="134">
        <f t="shared" si="1"/>
        <v>9326.8509999999987</v>
      </c>
      <c r="F17" s="144"/>
      <c r="G17" s="71">
        <v>184</v>
      </c>
      <c r="H17" s="72">
        <v>2189.027</v>
      </c>
      <c r="I17" s="73">
        <v>37</v>
      </c>
      <c r="J17" s="72">
        <v>607.14300000000003</v>
      </c>
      <c r="K17" s="73">
        <v>220</v>
      </c>
      <c r="L17" s="72">
        <v>509.19200000000001</v>
      </c>
      <c r="M17" s="73">
        <v>12</v>
      </c>
      <c r="N17" s="72">
        <v>171.017</v>
      </c>
      <c r="O17" s="73">
        <v>1112</v>
      </c>
      <c r="P17" s="72">
        <v>359.78199999999998</v>
      </c>
      <c r="Q17" s="73">
        <v>42</v>
      </c>
      <c r="R17" s="72">
        <v>627.05499999999995</v>
      </c>
      <c r="S17" s="73">
        <v>78</v>
      </c>
      <c r="T17" s="72">
        <v>157.18700000000001</v>
      </c>
      <c r="U17" s="73">
        <v>324</v>
      </c>
      <c r="V17" s="72">
        <v>1461.7739999999999</v>
      </c>
      <c r="W17" s="73">
        <v>455</v>
      </c>
      <c r="X17" s="72">
        <v>2339.0030000000002</v>
      </c>
      <c r="Y17" s="73">
        <v>32</v>
      </c>
      <c r="Z17" s="72">
        <v>144.684</v>
      </c>
      <c r="AA17" s="73">
        <v>10</v>
      </c>
      <c r="AB17" s="72">
        <v>108.70099999999999</v>
      </c>
      <c r="AC17" s="73">
        <v>54</v>
      </c>
      <c r="AD17" s="72">
        <v>237.21199999999999</v>
      </c>
      <c r="AE17" s="73">
        <v>177</v>
      </c>
      <c r="AF17" s="103">
        <v>415.07400000000001</v>
      </c>
      <c r="AG17" s="181"/>
      <c r="AH17" s="177"/>
      <c r="AI17" s="111">
        <v>94</v>
      </c>
      <c r="AJ17" s="72">
        <v>1726</v>
      </c>
      <c r="AK17" s="73">
        <v>12</v>
      </c>
      <c r="AL17" s="125">
        <v>893</v>
      </c>
      <c r="AM17" s="7"/>
      <c r="AN17" s="7"/>
    </row>
    <row r="18" spans="2:42" s="4" customFormat="1" ht="15" hidden="1" x14ac:dyDescent="0.2">
      <c r="B18" s="30"/>
      <c r="C18" s="153" t="s">
        <v>6</v>
      </c>
      <c r="D18" s="68">
        <f t="shared" si="0"/>
        <v>3196</v>
      </c>
      <c r="E18" s="135">
        <f t="shared" si="1"/>
        <v>8081.8350000000019</v>
      </c>
      <c r="F18" s="146"/>
      <c r="G18" s="71">
        <v>249</v>
      </c>
      <c r="H18" s="72">
        <v>2298.75</v>
      </c>
      <c r="I18" s="73">
        <v>35</v>
      </c>
      <c r="J18" s="72">
        <v>438.13200000000001</v>
      </c>
      <c r="K18" s="73">
        <v>200</v>
      </c>
      <c r="L18" s="72">
        <v>426.60599999999999</v>
      </c>
      <c r="M18" s="73">
        <v>12</v>
      </c>
      <c r="N18" s="72">
        <v>234.33099999999999</v>
      </c>
      <c r="O18" s="73">
        <v>1392</v>
      </c>
      <c r="P18" s="72">
        <v>166.72900000000001</v>
      </c>
      <c r="Q18" s="73">
        <v>174</v>
      </c>
      <c r="R18" s="72">
        <v>597.51300000000003</v>
      </c>
      <c r="S18" s="73">
        <v>66</v>
      </c>
      <c r="T18" s="72">
        <v>62.161999999999999</v>
      </c>
      <c r="U18" s="73">
        <v>300</v>
      </c>
      <c r="V18" s="72">
        <v>946.923</v>
      </c>
      <c r="W18" s="73">
        <v>496</v>
      </c>
      <c r="X18" s="72">
        <v>2011.857</v>
      </c>
      <c r="Y18" s="73">
        <v>12</v>
      </c>
      <c r="Z18" s="72">
        <v>239.95699999999999</v>
      </c>
      <c r="AA18" s="73">
        <v>15</v>
      </c>
      <c r="AB18" s="72">
        <v>83.89</v>
      </c>
      <c r="AC18" s="73">
        <v>32</v>
      </c>
      <c r="AD18" s="72">
        <v>183.108</v>
      </c>
      <c r="AE18" s="73">
        <v>213</v>
      </c>
      <c r="AF18" s="103">
        <v>391.87700000000001</v>
      </c>
      <c r="AG18" s="181"/>
      <c r="AH18" s="177"/>
      <c r="AI18" s="111">
        <v>136</v>
      </c>
      <c r="AJ18" s="72">
        <v>2288</v>
      </c>
      <c r="AK18" s="73">
        <v>28</v>
      </c>
      <c r="AL18" s="125">
        <v>544</v>
      </c>
      <c r="AM18" s="7"/>
      <c r="AN18" s="7"/>
    </row>
    <row r="19" spans="2:42" s="4" customFormat="1" ht="15" hidden="1" x14ac:dyDescent="0.2">
      <c r="B19" s="30"/>
      <c r="C19" s="32" t="s">
        <v>7</v>
      </c>
      <c r="D19" s="74">
        <f t="shared" si="0"/>
        <v>3453</v>
      </c>
      <c r="E19" s="134">
        <f t="shared" si="1"/>
        <v>12146.509999999998</v>
      </c>
      <c r="F19" s="144"/>
      <c r="G19" s="75">
        <v>260</v>
      </c>
      <c r="H19" s="76">
        <v>3295.5369999999998</v>
      </c>
      <c r="I19" s="77">
        <v>51</v>
      </c>
      <c r="J19" s="76">
        <v>867.81899999999996</v>
      </c>
      <c r="K19" s="77">
        <v>264</v>
      </c>
      <c r="L19" s="76">
        <v>369.76499999999999</v>
      </c>
      <c r="M19" s="77">
        <v>14</v>
      </c>
      <c r="N19" s="76">
        <v>69.975999999999999</v>
      </c>
      <c r="O19" s="77">
        <v>1368</v>
      </c>
      <c r="P19" s="76">
        <v>113.252</v>
      </c>
      <c r="Q19" s="77">
        <v>55</v>
      </c>
      <c r="R19" s="76">
        <v>810.71299999999997</v>
      </c>
      <c r="S19" s="77">
        <v>132</v>
      </c>
      <c r="T19" s="76">
        <v>228.40600000000001</v>
      </c>
      <c r="U19" s="77">
        <v>389</v>
      </c>
      <c r="V19" s="76">
        <v>1222.0029999999999</v>
      </c>
      <c r="W19" s="77">
        <v>573</v>
      </c>
      <c r="X19" s="76">
        <v>3764.2649999999999</v>
      </c>
      <c r="Y19" s="77">
        <v>25</v>
      </c>
      <c r="Z19" s="76">
        <v>57.527000000000001</v>
      </c>
      <c r="AA19" s="77">
        <v>37</v>
      </c>
      <c r="AB19" s="76">
        <v>328.64</v>
      </c>
      <c r="AC19" s="77">
        <v>60</v>
      </c>
      <c r="AD19" s="76">
        <v>235.489</v>
      </c>
      <c r="AE19" s="77">
        <v>225</v>
      </c>
      <c r="AF19" s="104">
        <v>783.11800000000005</v>
      </c>
      <c r="AG19" s="181"/>
      <c r="AH19" s="177"/>
      <c r="AI19" s="112">
        <v>119</v>
      </c>
      <c r="AJ19" s="76">
        <v>2747</v>
      </c>
      <c r="AK19" s="77">
        <v>12</v>
      </c>
      <c r="AL19" s="126">
        <v>69</v>
      </c>
      <c r="AM19" s="7"/>
      <c r="AN19" s="7"/>
    </row>
    <row r="20" spans="2:42" s="4" customFormat="1" ht="15" hidden="1" x14ac:dyDescent="0.2">
      <c r="B20" s="30"/>
      <c r="C20" s="153" t="s">
        <v>8</v>
      </c>
      <c r="D20" s="74">
        <f t="shared" si="0"/>
        <v>2539</v>
      </c>
      <c r="E20" s="134">
        <f t="shared" si="1"/>
        <v>10459.386</v>
      </c>
      <c r="F20" s="144"/>
      <c r="G20" s="71">
        <v>76</v>
      </c>
      <c r="H20" s="72">
        <v>734.95</v>
      </c>
      <c r="I20" s="73">
        <v>33</v>
      </c>
      <c r="J20" s="72">
        <v>369.26299999999998</v>
      </c>
      <c r="K20" s="73">
        <v>219</v>
      </c>
      <c r="L20" s="72">
        <v>959.31600000000003</v>
      </c>
      <c r="M20" s="73">
        <v>18</v>
      </c>
      <c r="N20" s="72">
        <v>186.13499999999999</v>
      </c>
      <c r="O20" s="73">
        <v>701</v>
      </c>
      <c r="P20" s="72">
        <v>153.02699999999999</v>
      </c>
      <c r="Q20" s="73">
        <v>48</v>
      </c>
      <c r="R20" s="72">
        <v>801.51</v>
      </c>
      <c r="S20" s="73">
        <v>96</v>
      </c>
      <c r="T20" s="72">
        <v>113.96599999999999</v>
      </c>
      <c r="U20" s="73">
        <v>373</v>
      </c>
      <c r="V20" s="72">
        <v>1176.9960000000001</v>
      </c>
      <c r="W20" s="73">
        <v>626</v>
      </c>
      <c r="X20" s="72">
        <v>4335.9560000000001</v>
      </c>
      <c r="Y20" s="73">
        <v>31</v>
      </c>
      <c r="Z20" s="72">
        <v>201.113</v>
      </c>
      <c r="AA20" s="73">
        <v>24</v>
      </c>
      <c r="AB20" s="72">
        <v>85.662999999999997</v>
      </c>
      <c r="AC20" s="73">
        <v>72</v>
      </c>
      <c r="AD20" s="72">
        <v>235.43600000000001</v>
      </c>
      <c r="AE20" s="73">
        <v>222</v>
      </c>
      <c r="AF20" s="103">
        <v>1106.0550000000001</v>
      </c>
      <c r="AG20" s="181"/>
      <c r="AH20" s="177"/>
      <c r="AI20" s="111">
        <v>100</v>
      </c>
      <c r="AJ20" s="72">
        <v>2553</v>
      </c>
      <c r="AK20" s="73">
        <v>25</v>
      </c>
      <c r="AL20" s="125">
        <v>421</v>
      </c>
      <c r="AM20" s="7"/>
      <c r="AN20" s="7"/>
    </row>
    <row r="21" spans="2:42" s="4" customFormat="1" ht="15" hidden="1" x14ac:dyDescent="0.2">
      <c r="B21" s="30"/>
      <c r="C21" s="153" t="s">
        <v>9</v>
      </c>
      <c r="D21" s="68">
        <f t="shared" si="0"/>
        <v>2165</v>
      </c>
      <c r="E21" s="135">
        <f t="shared" si="1"/>
        <v>12033.338000000002</v>
      </c>
      <c r="F21" s="146"/>
      <c r="G21" s="71">
        <v>70</v>
      </c>
      <c r="H21" s="72">
        <v>2253.94</v>
      </c>
      <c r="I21" s="73">
        <v>71</v>
      </c>
      <c r="J21" s="72">
        <v>412.61799999999999</v>
      </c>
      <c r="K21" s="73">
        <v>173</v>
      </c>
      <c r="L21" s="72">
        <v>189.62299999999999</v>
      </c>
      <c r="M21" s="73">
        <v>16</v>
      </c>
      <c r="N21" s="72">
        <v>1003.1609999999999</v>
      </c>
      <c r="O21" s="73">
        <v>523</v>
      </c>
      <c r="P21" s="72">
        <v>141.34100000000001</v>
      </c>
      <c r="Q21" s="73">
        <v>55</v>
      </c>
      <c r="R21" s="72">
        <v>965.34900000000005</v>
      </c>
      <c r="S21" s="73">
        <v>50</v>
      </c>
      <c r="T21" s="72">
        <v>155.20099999999999</v>
      </c>
      <c r="U21" s="73">
        <v>311</v>
      </c>
      <c r="V21" s="72">
        <v>1479.29</v>
      </c>
      <c r="W21" s="73">
        <v>574</v>
      </c>
      <c r="X21" s="72">
        <v>4393.66</v>
      </c>
      <c r="Y21" s="73">
        <v>16</v>
      </c>
      <c r="Z21" s="72">
        <v>42.933</v>
      </c>
      <c r="AA21" s="73">
        <v>15</v>
      </c>
      <c r="AB21" s="72">
        <v>122.08799999999999</v>
      </c>
      <c r="AC21" s="73">
        <v>132</v>
      </c>
      <c r="AD21" s="72">
        <v>396.48</v>
      </c>
      <c r="AE21" s="73">
        <v>159</v>
      </c>
      <c r="AF21" s="103">
        <v>477.654</v>
      </c>
      <c r="AG21" s="181"/>
      <c r="AH21" s="177"/>
      <c r="AI21" s="111">
        <v>147</v>
      </c>
      <c r="AJ21" s="72">
        <v>2674</v>
      </c>
      <c r="AK21" s="73">
        <v>36</v>
      </c>
      <c r="AL21" s="125">
        <v>944</v>
      </c>
      <c r="AM21" s="7"/>
      <c r="AN21" s="7"/>
    </row>
    <row r="22" spans="2:42" s="4" customFormat="1" ht="15" hidden="1" x14ac:dyDescent="0.2">
      <c r="B22" s="30"/>
      <c r="C22" s="32" t="s">
        <v>10</v>
      </c>
      <c r="D22" s="74">
        <f t="shared" si="0"/>
        <v>3806</v>
      </c>
      <c r="E22" s="134">
        <f t="shared" si="1"/>
        <v>11136.959000000001</v>
      </c>
      <c r="F22" s="144"/>
      <c r="G22" s="75">
        <v>192</v>
      </c>
      <c r="H22" s="76">
        <v>1958.771</v>
      </c>
      <c r="I22" s="77">
        <v>47</v>
      </c>
      <c r="J22" s="76">
        <v>515.149</v>
      </c>
      <c r="K22" s="77">
        <v>252</v>
      </c>
      <c r="L22" s="76">
        <v>1421.4880000000001</v>
      </c>
      <c r="M22" s="77">
        <v>6</v>
      </c>
      <c r="N22" s="76">
        <v>31.957000000000001</v>
      </c>
      <c r="O22" s="77">
        <v>1817</v>
      </c>
      <c r="P22" s="76">
        <v>381.47899999999998</v>
      </c>
      <c r="Q22" s="77">
        <v>82</v>
      </c>
      <c r="R22" s="76">
        <v>878.53499999999997</v>
      </c>
      <c r="S22" s="77">
        <v>149</v>
      </c>
      <c r="T22" s="76">
        <v>241.67400000000001</v>
      </c>
      <c r="U22" s="77">
        <v>274</v>
      </c>
      <c r="V22" s="76">
        <v>982.44500000000005</v>
      </c>
      <c r="W22" s="77">
        <v>619</v>
      </c>
      <c r="X22" s="76">
        <v>3224.4830000000002</v>
      </c>
      <c r="Y22" s="77">
        <v>29</v>
      </c>
      <c r="Z22" s="76">
        <v>298.65600000000001</v>
      </c>
      <c r="AA22" s="77">
        <v>25</v>
      </c>
      <c r="AB22" s="76">
        <v>302.77800000000002</v>
      </c>
      <c r="AC22" s="77">
        <v>70</v>
      </c>
      <c r="AD22" s="76">
        <v>254.61199999999999</v>
      </c>
      <c r="AE22" s="77">
        <v>244</v>
      </c>
      <c r="AF22" s="104">
        <v>644.93200000000002</v>
      </c>
      <c r="AG22" s="181"/>
      <c r="AH22" s="177"/>
      <c r="AI22" s="112">
        <v>117</v>
      </c>
      <c r="AJ22" s="76">
        <v>2956</v>
      </c>
      <c r="AK22" s="77">
        <v>40</v>
      </c>
      <c r="AL22" s="126">
        <v>3547</v>
      </c>
      <c r="AM22" s="7"/>
      <c r="AN22" s="7"/>
    </row>
    <row r="23" spans="2:42" s="4" customFormat="1" ht="15" hidden="1" x14ac:dyDescent="0.2">
      <c r="B23" s="30"/>
      <c r="C23" s="153" t="s">
        <v>11</v>
      </c>
      <c r="D23" s="74">
        <f t="shared" si="0"/>
        <v>3438</v>
      </c>
      <c r="E23" s="134">
        <f t="shared" si="1"/>
        <v>9741.0609999999997</v>
      </c>
      <c r="F23" s="144"/>
      <c r="G23" s="71">
        <v>140</v>
      </c>
      <c r="H23" s="72">
        <v>1436.3579999999999</v>
      </c>
      <c r="I23" s="73">
        <v>33</v>
      </c>
      <c r="J23" s="72">
        <v>421.26299999999998</v>
      </c>
      <c r="K23" s="73">
        <v>221</v>
      </c>
      <c r="L23" s="72">
        <v>490.90899999999999</v>
      </c>
      <c r="M23" s="73">
        <v>12</v>
      </c>
      <c r="N23" s="72">
        <v>283.29899999999998</v>
      </c>
      <c r="O23" s="73">
        <v>1732</v>
      </c>
      <c r="P23" s="72">
        <v>115.14</v>
      </c>
      <c r="Q23" s="73">
        <v>73</v>
      </c>
      <c r="R23" s="72">
        <v>782.21400000000006</v>
      </c>
      <c r="S23" s="73">
        <v>107</v>
      </c>
      <c r="T23" s="72">
        <v>96.838999999999999</v>
      </c>
      <c r="U23" s="73">
        <v>266</v>
      </c>
      <c r="V23" s="72">
        <v>1071.636</v>
      </c>
      <c r="W23" s="73">
        <v>524</v>
      </c>
      <c r="X23" s="72">
        <v>4015.3319999999999</v>
      </c>
      <c r="Y23" s="73">
        <v>18</v>
      </c>
      <c r="Z23" s="72">
        <v>182.96100000000001</v>
      </c>
      <c r="AA23" s="73">
        <v>31</v>
      </c>
      <c r="AB23" s="72">
        <v>142.423</v>
      </c>
      <c r="AC23" s="73">
        <v>94</v>
      </c>
      <c r="AD23" s="72">
        <v>197.654</v>
      </c>
      <c r="AE23" s="73">
        <v>187</v>
      </c>
      <c r="AF23" s="103">
        <v>505.03300000000002</v>
      </c>
      <c r="AG23" s="181"/>
      <c r="AH23" s="177"/>
      <c r="AI23" s="111">
        <v>127</v>
      </c>
      <c r="AJ23" s="72">
        <v>2852</v>
      </c>
      <c r="AK23" s="73">
        <v>17</v>
      </c>
      <c r="AL23" s="125">
        <v>531</v>
      </c>
      <c r="AM23" s="7"/>
      <c r="AN23" s="7"/>
    </row>
    <row r="24" spans="2:42" s="4" customFormat="1" ht="15" hidden="1" x14ac:dyDescent="0.2">
      <c r="B24" s="50"/>
      <c r="C24" s="51" t="s">
        <v>12</v>
      </c>
      <c r="D24" s="79">
        <f t="shared" si="0"/>
        <v>2776</v>
      </c>
      <c r="E24" s="141">
        <f t="shared" si="1"/>
        <v>9228.5110000000004</v>
      </c>
      <c r="F24" s="147"/>
      <c r="G24" s="71">
        <v>107</v>
      </c>
      <c r="H24" s="72">
        <v>1131.748</v>
      </c>
      <c r="I24" s="73">
        <v>58</v>
      </c>
      <c r="J24" s="72">
        <v>477.42200000000003</v>
      </c>
      <c r="K24" s="73">
        <v>220</v>
      </c>
      <c r="L24" s="72">
        <v>468.32499999999999</v>
      </c>
      <c r="M24" s="73">
        <v>14</v>
      </c>
      <c r="N24" s="72">
        <v>24.780999999999999</v>
      </c>
      <c r="O24" s="73">
        <v>866</v>
      </c>
      <c r="P24" s="72">
        <v>172.08799999999999</v>
      </c>
      <c r="Q24" s="73">
        <v>88</v>
      </c>
      <c r="R24" s="72">
        <v>1188.297</v>
      </c>
      <c r="S24" s="73">
        <v>101</v>
      </c>
      <c r="T24" s="72">
        <v>198.328</v>
      </c>
      <c r="U24" s="73">
        <v>337</v>
      </c>
      <c r="V24" s="72">
        <v>1234.191</v>
      </c>
      <c r="W24" s="73">
        <v>656</v>
      </c>
      <c r="X24" s="72">
        <v>3129.145</v>
      </c>
      <c r="Y24" s="73">
        <v>20</v>
      </c>
      <c r="Z24" s="72">
        <v>159.01400000000001</v>
      </c>
      <c r="AA24" s="73">
        <v>32</v>
      </c>
      <c r="AB24" s="72">
        <v>128.29</v>
      </c>
      <c r="AC24" s="73">
        <v>73</v>
      </c>
      <c r="AD24" s="72">
        <v>285.01799999999997</v>
      </c>
      <c r="AE24" s="73">
        <v>204</v>
      </c>
      <c r="AF24" s="103">
        <v>631.86400000000003</v>
      </c>
      <c r="AG24" s="181"/>
      <c r="AH24" s="177"/>
      <c r="AI24" s="111">
        <v>147</v>
      </c>
      <c r="AJ24" s="72">
        <v>3968</v>
      </c>
      <c r="AK24" s="73">
        <v>39</v>
      </c>
      <c r="AL24" s="125">
        <v>447</v>
      </c>
      <c r="AM24" s="7"/>
      <c r="AN24" s="7"/>
    </row>
    <row r="25" spans="2:42" s="4" customFormat="1" ht="15" x14ac:dyDescent="0.2">
      <c r="B25" s="240" t="s">
        <v>30</v>
      </c>
      <c r="C25" s="249" t="s">
        <v>49</v>
      </c>
      <c r="D25" s="86">
        <f>SUM(D13:D24)</f>
        <v>37219</v>
      </c>
      <c r="E25" s="137">
        <f>SUM(E13:E24)</f>
        <v>124708.06300000001</v>
      </c>
      <c r="F25" s="148">
        <f>+E25/E12*100-100</f>
        <v>26.388091877857462</v>
      </c>
      <c r="G25" s="115">
        <f t="shared" ref="G25:AF25" si="2">SUM(G13:G24)</f>
        <v>1910</v>
      </c>
      <c r="H25" s="42">
        <f t="shared" si="2"/>
        <v>20917.359</v>
      </c>
      <c r="I25" s="41">
        <f t="shared" si="2"/>
        <v>567</v>
      </c>
      <c r="J25" s="39">
        <f t="shared" si="2"/>
        <v>7204.384</v>
      </c>
      <c r="K25" s="40">
        <f t="shared" si="2"/>
        <v>2575</v>
      </c>
      <c r="L25" s="42">
        <f t="shared" si="2"/>
        <v>6682.5279999999993</v>
      </c>
      <c r="M25" s="41">
        <f t="shared" si="2"/>
        <v>160</v>
      </c>
      <c r="N25" s="39">
        <f t="shared" si="2"/>
        <v>2614.0070000000001</v>
      </c>
      <c r="O25" s="40">
        <f t="shared" si="2"/>
        <v>14972</v>
      </c>
      <c r="P25" s="42">
        <f t="shared" si="2"/>
        <v>2369.0819999999999</v>
      </c>
      <c r="Q25" s="41">
        <f t="shared" si="2"/>
        <v>818</v>
      </c>
      <c r="R25" s="39">
        <f t="shared" si="2"/>
        <v>8903.9279999999999</v>
      </c>
      <c r="S25" s="40">
        <f t="shared" si="2"/>
        <v>1102</v>
      </c>
      <c r="T25" s="42">
        <f t="shared" si="2"/>
        <v>1808.0119999999999</v>
      </c>
      <c r="U25" s="41">
        <f t="shared" si="2"/>
        <v>3846</v>
      </c>
      <c r="V25" s="39">
        <f t="shared" si="2"/>
        <v>15224.167000000001</v>
      </c>
      <c r="W25" s="40">
        <f t="shared" si="2"/>
        <v>6944</v>
      </c>
      <c r="X25" s="39">
        <f t="shared" si="2"/>
        <v>44170.866000000002</v>
      </c>
      <c r="Y25" s="40">
        <f t="shared" si="2"/>
        <v>395</v>
      </c>
      <c r="Z25" s="42">
        <f t="shared" si="2"/>
        <v>2539.0840000000007</v>
      </c>
      <c r="AA25" s="41">
        <f t="shared" si="2"/>
        <v>276</v>
      </c>
      <c r="AB25" s="39">
        <f t="shared" si="2"/>
        <v>1813.3969999999999</v>
      </c>
      <c r="AC25" s="40">
        <f t="shared" si="2"/>
        <v>883</v>
      </c>
      <c r="AD25" s="42">
        <f t="shared" si="2"/>
        <v>3025.5570000000002</v>
      </c>
      <c r="AE25" s="41">
        <f t="shared" si="2"/>
        <v>2771</v>
      </c>
      <c r="AF25" s="105">
        <f t="shared" si="2"/>
        <v>7435.6919999999991</v>
      </c>
      <c r="AG25" s="182"/>
      <c r="AH25" s="177"/>
      <c r="AI25" s="84">
        <v>1434</v>
      </c>
      <c r="AJ25" s="81">
        <v>35478</v>
      </c>
      <c r="AK25" s="82">
        <v>322</v>
      </c>
      <c r="AL25" s="81">
        <v>9586</v>
      </c>
      <c r="AM25" s="7"/>
      <c r="AN25" s="7"/>
    </row>
    <row r="26" spans="2:42" s="4" customFormat="1" ht="15.75" thickBot="1" x14ac:dyDescent="0.25">
      <c r="B26" s="154" t="s">
        <v>93</v>
      </c>
      <c r="C26" s="155"/>
      <c r="D26" s="156">
        <f>D25/D12-1</f>
        <v>0.10474918373404574</v>
      </c>
      <c r="E26" s="157">
        <f>E25/E12-1</f>
        <v>0.26388091877857467</v>
      </c>
      <c r="F26" s="158"/>
      <c r="G26" s="159">
        <f t="shared" ref="G26:AF26" si="3">G25/G12-1</f>
        <v>0.35653409090909083</v>
      </c>
      <c r="H26" s="160">
        <f t="shared" si="3"/>
        <v>0.82853157893356566</v>
      </c>
      <c r="I26" s="161">
        <f t="shared" si="3"/>
        <v>4.8059149722735617E-2</v>
      </c>
      <c r="J26" s="162">
        <f t="shared" si="3"/>
        <v>0.11771447330512919</v>
      </c>
      <c r="K26" s="163">
        <f t="shared" si="3"/>
        <v>-5.7915057915057799E-3</v>
      </c>
      <c r="L26" s="160">
        <f t="shared" si="3"/>
        <v>0.2056022700047051</v>
      </c>
      <c r="M26" s="161">
        <f t="shared" si="3"/>
        <v>6.6666666666666652E-2</v>
      </c>
      <c r="N26" s="162">
        <f t="shared" si="3"/>
        <v>0.49955283156005281</v>
      </c>
      <c r="O26" s="163">
        <f t="shared" si="3"/>
        <v>0.4067462181715682</v>
      </c>
      <c r="P26" s="160">
        <f t="shared" si="3"/>
        <v>0.11867984292748712</v>
      </c>
      <c r="Q26" s="161">
        <f t="shared" si="3"/>
        <v>0.29841269841269846</v>
      </c>
      <c r="R26" s="162">
        <f t="shared" si="3"/>
        <v>9.4405262627429654E-2</v>
      </c>
      <c r="S26" s="163">
        <f t="shared" si="3"/>
        <v>2.8944911297852371E-2</v>
      </c>
      <c r="T26" s="160">
        <f t="shared" si="3"/>
        <v>5.5505933094911919E-2</v>
      </c>
      <c r="U26" s="161">
        <f t="shared" si="3"/>
        <v>-4.5894319027536601E-2</v>
      </c>
      <c r="V26" s="162">
        <f t="shared" si="3"/>
        <v>-0.15283295639524797</v>
      </c>
      <c r="W26" s="163">
        <f t="shared" si="3"/>
        <v>-0.10261049366761432</v>
      </c>
      <c r="X26" s="162">
        <f t="shared" si="3"/>
        <v>0.51311290276335186</v>
      </c>
      <c r="Y26" s="163">
        <f t="shared" si="3"/>
        <v>0.12535612535612528</v>
      </c>
      <c r="Z26" s="160">
        <f t="shared" si="3"/>
        <v>2.1611251756276761E-2</v>
      </c>
      <c r="AA26" s="161">
        <f t="shared" si="3"/>
        <v>-2.8169014084507005E-2</v>
      </c>
      <c r="AB26" s="162">
        <f t="shared" si="3"/>
        <v>1.1023576494920899</v>
      </c>
      <c r="AC26" s="163">
        <f t="shared" si="3"/>
        <v>-8.4024896265560201E-2</v>
      </c>
      <c r="AD26" s="160">
        <f t="shared" si="3"/>
        <v>6.4758103341000739E-2</v>
      </c>
      <c r="AE26" s="161">
        <f t="shared" si="3"/>
        <v>-0.15749467923380966</v>
      </c>
      <c r="AF26" s="164">
        <f t="shared" si="3"/>
        <v>-9.1084756312369897E-2</v>
      </c>
      <c r="AG26" s="183"/>
      <c r="AH26" s="184"/>
      <c r="AI26" s="163">
        <f>AI25/AI12-1</f>
        <v>-0.8080064265631276</v>
      </c>
      <c r="AJ26" s="162">
        <f>AJ25/AJ12-1</f>
        <v>-7.9688715953307399E-2</v>
      </c>
      <c r="AK26" s="163">
        <f>AK25/AK12-1</f>
        <v>-2.1276595744680882E-2</v>
      </c>
      <c r="AL26" s="160">
        <f>AL25/AL12-1</f>
        <v>1.4885773624091381</v>
      </c>
      <c r="AM26" s="127"/>
      <c r="AN26" s="127"/>
      <c r="AO26" s="127"/>
      <c r="AP26" s="127"/>
    </row>
    <row r="27" spans="2:42" s="4" customFormat="1" ht="15" hidden="1" x14ac:dyDescent="0.2">
      <c r="B27" s="30" t="s">
        <v>31</v>
      </c>
      <c r="C27" s="153" t="s">
        <v>1</v>
      </c>
      <c r="D27" s="74">
        <f t="shared" ref="D27:D38" si="4">G27+I27+K27+M27+O27+Q27+S27+U27+W27+Y27+AA27+AC27+AE27</f>
        <v>2337</v>
      </c>
      <c r="E27" s="134">
        <f t="shared" ref="E27:E38" si="5">H27+J27+L27+N27+P27+R27+T27+V27+X27+Z27+AB27+AD27+AF27</f>
        <v>7378.3909999999987</v>
      </c>
      <c r="F27" s="150">
        <f>+E27/E13*100-100</f>
        <v>6.0484971533854406</v>
      </c>
      <c r="G27" s="71">
        <v>55</v>
      </c>
      <c r="H27" s="72">
        <v>933.09799999999996</v>
      </c>
      <c r="I27" s="73">
        <v>22</v>
      </c>
      <c r="J27" s="72">
        <v>541.56399999999996</v>
      </c>
      <c r="K27" s="73">
        <v>114</v>
      </c>
      <c r="L27" s="72">
        <v>346.96300000000002</v>
      </c>
      <c r="M27" s="73">
        <v>8</v>
      </c>
      <c r="N27" s="72">
        <v>27.501999999999999</v>
      </c>
      <c r="O27" s="73">
        <v>1068</v>
      </c>
      <c r="P27" s="72">
        <v>195.33799999999999</v>
      </c>
      <c r="Q27" s="73">
        <v>54</v>
      </c>
      <c r="R27" s="72">
        <v>896.85400000000004</v>
      </c>
      <c r="S27" s="73">
        <v>139</v>
      </c>
      <c r="T27" s="72">
        <v>135.36199999999999</v>
      </c>
      <c r="U27" s="73">
        <v>259</v>
      </c>
      <c r="V27" s="72">
        <v>947.18499999999995</v>
      </c>
      <c r="W27" s="73">
        <v>316</v>
      </c>
      <c r="X27" s="72">
        <v>2416.8519999999999</v>
      </c>
      <c r="Y27" s="73">
        <v>12</v>
      </c>
      <c r="Z27" s="72">
        <v>58.284999999999997</v>
      </c>
      <c r="AA27" s="73">
        <v>18</v>
      </c>
      <c r="AB27" s="72">
        <v>140.87899999999999</v>
      </c>
      <c r="AC27" s="73">
        <v>51</v>
      </c>
      <c r="AD27" s="72">
        <v>165.15199999999999</v>
      </c>
      <c r="AE27" s="73">
        <v>221</v>
      </c>
      <c r="AF27" s="103">
        <v>573.35699999999997</v>
      </c>
      <c r="AG27" s="181"/>
      <c r="AH27" s="177"/>
      <c r="AI27" s="111">
        <v>93</v>
      </c>
      <c r="AJ27" s="72">
        <v>2096</v>
      </c>
      <c r="AK27" s="73">
        <v>33</v>
      </c>
      <c r="AL27" s="125">
        <v>714</v>
      </c>
      <c r="AM27" s="7"/>
      <c r="AN27" s="7"/>
    </row>
    <row r="28" spans="2:42" s="4" customFormat="1" ht="15" hidden="1" x14ac:dyDescent="0.2">
      <c r="B28" s="30"/>
      <c r="C28" s="31" t="s">
        <v>2</v>
      </c>
      <c r="D28" s="74">
        <f t="shared" si="4"/>
        <v>3513</v>
      </c>
      <c r="E28" s="134">
        <f t="shared" si="5"/>
        <v>10309.841000000002</v>
      </c>
      <c r="F28" s="150">
        <f t="shared" ref="F28:F38" si="6">+E28/E14*100-100</f>
        <v>-7.8881729091632877</v>
      </c>
      <c r="G28" s="71">
        <v>76</v>
      </c>
      <c r="H28" s="72">
        <v>1077.5419999999999</v>
      </c>
      <c r="I28" s="73">
        <v>42</v>
      </c>
      <c r="J28" s="72">
        <v>413.08100000000002</v>
      </c>
      <c r="K28" s="73">
        <v>184</v>
      </c>
      <c r="L28" s="72">
        <v>270.214</v>
      </c>
      <c r="M28" s="73">
        <v>19</v>
      </c>
      <c r="N28" s="72">
        <v>69.453999999999994</v>
      </c>
      <c r="O28" s="73">
        <v>1780</v>
      </c>
      <c r="P28" s="72">
        <v>140.45699999999999</v>
      </c>
      <c r="Q28" s="73">
        <v>74</v>
      </c>
      <c r="R28" s="72">
        <v>941.62199999999996</v>
      </c>
      <c r="S28" s="73">
        <v>59</v>
      </c>
      <c r="T28" s="72">
        <v>64.668999999999997</v>
      </c>
      <c r="U28" s="73">
        <v>235</v>
      </c>
      <c r="V28" s="72">
        <v>944.95600000000002</v>
      </c>
      <c r="W28" s="73">
        <v>635</v>
      </c>
      <c r="X28" s="72">
        <v>4902.3680000000004</v>
      </c>
      <c r="Y28" s="73">
        <v>23</v>
      </c>
      <c r="Z28" s="72">
        <v>158.33099999999999</v>
      </c>
      <c r="AA28" s="73">
        <v>28</v>
      </c>
      <c r="AB28" s="72">
        <v>254.036</v>
      </c>
      <c r="AC28" s="73">
        <v>119</v>
      </c>
      <c r="AD28" s="72">
        <v>368.00099999999998</v>
      </c>
      <c r="AE28" s="73">
        <v>239</v>
      </c>
      <c r="AF28" s="103">
        <v>705.11</v>
      </c>
      <c r="AG28" s="181"/>
      <c r="AH28" s="177"/>
      <c r="AI28" s="111">
        <v>169</v>
      </c>
      <c r="AJ28" s="72">
        <v>4272</v>
      </c>
      <c r="AK28" s="73">
        <v>34</v>
      </c>
      <c r="AL28" s="125">
        <v>843</v>
      </c>
      <c r="AM28" s="7"/>
      <c r="AN28" s="7"/>
    </row>
    <row r="29" spans="2:42" s="4" customFormat="1" ht="15" hidden="1" x14ac:dyDescent="0.2">
      <c r="B29" s="30"/>
      <c r="C29" s="31" t="s">
        <v>3</v>
      </c>
      <c r="D29" s="74">
        <f t="shared" si="4"/>
        <v>3313</v>
      </c>
      <c r="E29" s="134">
        <f t="shared" si="5"/>
        <v>12717.206999999999</v>
      </c>
      <c r="F29" s="152">
        <f t="shared" si="6"/>
        <v>25.118266172603327</v>
      </c>
      <c r="G29" s="71">
        <v>151</v>
      </c>
      <c r="H29" s="72">
        <v>2693.3040000000001</v>
      </c>
      <c r="I29" s="73">
        <v>77</v>
      </c>
      <c r="J29" s="72">
        <v>622.29700000000003</v>
      </c>
      <c r="K29" s="73">
        <v>172</v>
      </c>
      <c r="L29" s="72">
        <v>1027.8969999999999</v>
      </c>
      <c r="M29" s="73">
        <v>45</v>
      </c>
      <c r="N29" s="72">
        <v>449.78300000000002</v>
      </c>
      <c r="O29" s="73">
        <v>981</v>
      </c>
      <c r="P29" s="72">
        <v>232.82599999999999</v>
      </c>
      <c r="Q29" s="73">
        <v>95</v>
      </c>
      <c r="R29" s="72">
        <v>1313.366</v>
      </c>
      <c r="S29" s="73">
        <v>153</v>
      </c>
      <c r="T29" s="72">
        <v>240.98099999999999</v>
      </c>
      <c r="U29" s="73">
        <v>478</v>
      </c>
      <c r="V29" s="72">
        <v>1336.1369999999999</v>
      </c>
      <c r="W29" s="73">
        <v>612</v>
      </c>
      <c r="X29" s="72">
        <v>3100.8130000000001</v>
      </c>
      <c r="Y29" s="73">
        <v>20</v>
      </c>
      <c r="Z29" s="72">
        <v>128.52799999999999</v>
      </c>
      <c r="AA29" s="73">
        <v>37</v>
      </c>
      <c r="AB29" s="72">
        <v>269.75900000000001</v>
      </c>
      <c r="AC29" s="73">
        <v>104</v>
      </c>
      <c r="AD29" s="72">
        <v>408.00599999999997</v>
      </c>
      <c r="AE29" s="73">
        <v>388</v>
      </c>
      <c r="AF29" s="103">
        <v>893.51</v>
      </c>
      <c r="AG29" s="181"/>
      <c r="AH29" s="177"/>
      <c r="AI29" s="111">
        <v>190</v>
      </c>
      <c r="AJ29" s="72">
        <v>4587</v>
      </c>
      <c r="AK29" s="73">
        <v>39</v>
      </c>
      <c r="AL29" s="125">
        <v>692</v>
      </c>
      <c r="AM29" s="7"/>
      <c r="AN29" s="7"/>
    </row>
    <row r="30" spans="2:42" s="4" customFormat="1" ht="15" hidden="1" x14ac:dyDescent="0.2">
      <c r="B30" s="30"/>
      <c r="C30" s="32" t="s">
        <v>4</v>
      </c>
      <c r="D30" s="78">
        <f t="shared" si="4"/>
        <v>2550</v>
      </c>
      <c r="E30" s="136">
        <f t="shared" si="5"/>
        <v>12944.831000000002</v>
      </c>
      <c r="F30" s="150">
        <f t="shared" si="6"/>
        <v>-9.0898997103479928</v>
      </c>
      <c r="G30" s="75">
        <v>189</v>
      </c>
      <c r="H30" s="76">
        <v>1791.556</v>
      </c>
      <c r="I30" s="77">
        <v>53</v>
      </c>
      <c r="J30" s="76">
        <v>495.96600000000001</v>
      </c>
      <c r="K30" s="77">
        <v>302</v>
      </c>
      <c r="L30" s="76">
        <v>943.53399999999999</v>
      </c>
      <c r="M30" s="77">
        <v>21</v>
      </c>
      <c r="N30" s="76">
        <v>433.87599999999998</v>
      </c>
      <c r="O30" s="77">
        <v>444</v>
      </c>
      <c r="P30" s="76">
        <v>163.67699999999999</v>
      </c>
      <c r="Q30" s="77">
        <v>70</v>
      </c>
      <c r="R30" s="76">
        <v>873.56</v>
      </c>
      <c r="S30" s="77">
        <v>69</v>
      </c>
      <c r="T30" s="76">
        <v>169.08699999999999</v>
      </c>
      <c r="U30" s="77">
        <v>345</v>
      </c>
      <c r="V30" s="76">
        <v>1613.684</v>
      </c>
      <c r="W30" s="77">
        <v>653</v>
      </c>
      <c r="X30" s="76">
        <v>5016.0039999999999</v>
      </c>
      <c r="Y30" s="77">
        <v>46</v>
      </c>
      <c r="Z30" s="76">
        <v>154.09100000000001</v>
      </c>
      <c r="AA30" s="77">
        <v>47</v>
      </c>
      <c r="AB30" s="76">
        <v>228.404</v>
      </c>
      <c r="AC30" s="77">
        <v>82</v>
      </c>
      <c r="AD30" s="76">
        <v>266.13799999999998</v>
      </c>
      <c r="AE30" s="77">
        <v>229</v>
      </c>
      <c r="AF30" s="104">
        <v>795.25400000000002</v>
      </c>
      <c r="AG30" s="181"/>
      <c r="AH30" s="177"/>
      <c r="AI30" s="112">
        <v>209</v>
      </c>
      <c r="AJ30" s="76">
        <v>4388</v>
      </c>
      <c r="AK30" s="77">
        <v>46</v>
      </c>
      <c r="AL30" s="126">
        <v>666</v>
      </c>
      <c r="AM30" s="7"/>
      <c r="AN30" s="7"/>
    </row>
    <row r="31" spans="2:42" s="4" customFormat="1" ht="15" hidden="1" x14ac:dyDescent="0.2">
      <c r="B31" s="30"/>
      <c r="C31" s="31" t="s">
        <v>5</v>
      </c>
      <c r="D31" s="74">
        <f t="shared" si="4"/>
        <v>1977</v>
      </c>
      <c r="E31" s="134">
        <f t="shared" si="5"/>
        <v>6940.5969999999998</v>
      </c>
      <c r="F31" s="150">
        <f t="shared" si="6"/>
        <v>-25.584776684006201</v>
      </c>
      <c r="G31" s="71">
        <v>50</v>
      </c>
      <c r="H31" s="72">
        <v>868.50300000000004</v>
      </c>
      <c r="I31" s="73">
        <v>37</v>
      </c>
      <c r="J31" s="72">
        <v>384.779</v>
      </c>
      <c r="K31" s="73">
        <v>147</v>
      </c>
      <c r="L31" s="72">
        <v>245.87100000000001</v>
      </c>
      <c r="M31" s="73">
        <v>4</v>
      </c>
      <c r="N31" s="72">
        <v>113.185</v>
      </c>
      <c r="O31" s="73">
        <v>544</v>
      </c>
      <c r="P31" s="72">
        <v>119.002</v>
      </c>
      <c r="Q31" s="73">
        <v>72</v>
      </c>
      <c r="R31" s="72">
        <v>955.05600000000004</v>
      </c>
      <c r="S31" s="73">
        <v>48</v>
      </c>
      <c r="T31" s="72">
        <v>349.74400000000003</v>
      </c>
      <c r="U31" s="73">
        <v>268</v>
      </c>
      <c r="V31" s="72">
        <v>1233.6120000000001</v>
      </c>
      <c r="W31" s="73">
        <v>523</v>
      </c>
      <c r="X31" s="72">
        <v>1676.771</v>
      </c>
      <c r="Y31" s="73">
        <v>24</v>
      </c>
      <c r="Z31" s="72">
        <v>117.925</v>
      </c>
      <c r="AA31" s="73">
        <v>27</v>
      </c>
      <c r="AB31" s="72">
        <v>217.69499999999999</v>
      </c>
      <c r="AC31" s="73">
        <v>72</v>
      </c>
      <c r="AD31" s="72">
        <v>362.19600000000003</v>
      </c>
      <c r="AE31" s="73">
        <v>161</v>
      </c>
      <c r="AF31" s="103">
        <v>296.25799999999998</v>
      </c>
      <c r="AG31" s="181"/>
      <c r="AH31" s="177"/>
      <c r="AI31" s="111">
        <v>173</v>
      </c>
      <c r="AJ31" s="72">
        <v>3687</v>
      </c>
      <c r="AK31" s="73">
        <v>51</v>
      </c>
      <c r="AL31" s="125">
        <v>1981</v>
      </c>
      <c r="AM31" s="7"/>
      <c r="AN31" s="7"/>
    </row>
    <row r="32" spans="2:42" s="4" customFormat="1" ht="15" hidden="1" x14ac:dyDescent="0.2">
      <c r="B32" s="30"/>
      <c r="C32" s="31" t="s">
        <v>6</v>
      </c>
      <c r="D32" s="68">
        <f t="shared" si="4"/>
        <v>1884</v>
      </c>
      <c r="E32" s="135">
        <f t="shared" si="5"/>
        <v>11947.714000000002</v>
      </c>
      <c r="F32" s="152">
        <f t="shared" si="6"/>
        <v>47.834173798400968</v>
      </c>
      <c r="G32" s="71">
        <v>92</v>
      </c>
      <c r="H32" s="72">
        <v>1213.271</v>
      </c>
      <c r="I32" s="73">
        <v>47</v>
      </c>
      <c r="J32" s="72">
        <v>249.42</v>
      </c>
      <c r="K32" s="73">
        <v>198</v>
      </c>
      <c r="L32" s="72">
        <v>463.97</v>
      </c>
      <c r="M32" s="73">
        <v>18</v>
      </c>
      <c r="N32" s="72">
        <v>199.05799999999999</v>
      </c>
      <c r="O32" s="73">
        <v>129</v>
      </c>
      <c r="P32" s="72">
        <v>195.417</v>
      </c>
      <c r="Q32" s="73">
        <v>104</v>
      </c>
      <c r="R32" s="72">
        <v>1545.298</v>
      </c>
      <c r="S32" s="73">
        <v>61</v>
      </c>
      <c r="T32" s="72">
        <v>111.33799999999999</v>
      </c>
      <c r="U32" s="73">
        <v>355</v>
      </c>
      <c r="V32" s="72">
        <v>1717.6320000000001</v>
      </c>
      <c r="W32" s="73">
        <v>566</v>
      </c>
      <c r="X32" s="72">
        <v>5376.2269999999999</v>
      </c>
      <c r="Y32" s="73">
        <v>18</v>
      </c>
      <c r="Z32" s="72">
        <v>56.545000000000002</v>
      </c>
      <c r="AA32" s="73">
        <v>36</v>
      </c>
      <c r="AB32" s="72">
        <v>59.34</v>
      </c>
      <c r="AC32" s="73">
        <v>101</v>
      </c>
      <c r="AD32" s="72">
        <v>302.75799999999998</v>
      </c>
      <c r="AE32" s="73">
        <v>159</v>
      </c>
      <c r="AF32" s="103">
        <v>457.44</v>
      </c>
      <c r="AG32" s="181"/>
      <c r="AH32" s="177"/>
      <c r="AI32" s="111">
        <v>279</v>
      </c>
      <c r="AJ32" s="72">
        <v>6693</v>
      </c>
      <c r="AK32" s="73">
        <v>33</v>
      </c>
      <c r="AL32" s="125">
        <v>4792</v>
      </c>
      <c r="AM32" s="7"/>
      <c r="AN32" s="7"/>
    </row>
    <row r="33" spans="2:42" s="4" customFormat="1" ht="15" hidden="1" x14ac:dyDescent="0.2">
      <c r="B33" s="30"/>
      <c r="C33" s="32" t="s">
        <v>7</v>
      </c>
      <c r="D33" s="74">
        <f t="shared" si="4"/>
        <v>2046</v>
      </c>
      <c r="E33" s="134">
        <f t="shared" si="5"/>
        <v>10394.335000000001</v>
      </c>
      <c r="F33" s="150">
        <f t="shared" si="6"/>
        <v>-14.425336989801991</v>
      </c>
      <c r="G33" s="75">
        <v>70</v>
      </c>
      <c r="H33" s="76">
        <v>1696.5830000000001</v>
      </c>
      <c r="I33" s="77">
        <v>69</v>
      </c>
      <c r="J33" s="76">
        <v>664.53700000000003</v>
      </c>
      <c r="K33" s="77">
        <v>193</v>
      </c>
      <c r="L33" s="76">
        <v>810.29100000000005</v>
      </c>
      <c r="M33" s="77">
        <v>20</v>
      </c>
      <c r="N33" s="76">
        <v>118.797</v>
      </c>
      <c r="O33" s="77">
        <v>85</v>
      </c>
      <c r="P33" s="76">
        <v>392.12</v>
      </c>
      <c r="Q33" s="77">
        <v>85</v>
      </c>
      <c r="R33" s="76">
        <v>1176.394</v>
      </c>
      <c r="S33" s="77">
        <v>76</v>
      </c>
      <c r="T33" s="76">
        <v>200.405</v>
      </c>
      <c r="U33" s="77">
        <v>365</v>
      </c>
      <c r="V33" s="76">
        <v>1142.0719999999999</v>
      </c>
      <c r="W33" s="77">
        <v>679</v>
      </c>
      <c r="X33" s="76">
        <v>2684.9340000000002</v>
      </c>
      <c r="Y33" s="77">
        <v>24</v>
      </c>
      <c r="Z33" s="76">
        <v>84.234999999999999</v>
      </c>
      <c r="AA33" s="77">
        <v>45</v>
      </c>
      <c r="AB33" s="76">
        <v>482.83300000000003</v>
      </c>
      <c r="AC33" s="77">
        <v>61</v>
      </c>
      <c r="AD33" s="76">
        <v>219.22499999999999</v>
      </c>
      <c r="AE33" s="77">
        <v>274</v>
      </c>
      <c r="AF33" s="104">
        <v>721.90899999999999</v>
      </c>
      <c r="AG33" s="181"/>
      <c r="AH33" s="177"/>
      <c r="AI33" s="112">
        <v>216</v>
      </c>
      <c r="AJ33" s="76">
        <v>4794</v>
      </c>
      <c r="AK33" s="77">
        <v>37</v>
      </c>
      <c r="AL33" s="126">
        <v>2067</v>
      </c>
      <c r="AM33" s="7"/>
      <c r="AN33" s="7"/>
    </row>
    <row r="34" spans="2:42" s="4" customFormat="1" ht="15" hidden="1" x14ac:dyDescent="0.2">
      <c r="B34" s="30"/>
      <c r="C34" s="31" t="s">
        <v>8</v>
      </c>
      <c r="D34" s="74">
        <f t="shared" si="4"/>
        <v>1762</v>
      </c>
      <c r="E34" s="134">
        <f t="shared" si="5"/>
        <v>11950.903</v>
      </c>
      <c r="F34" s="150">
        <f t="shared" si="6"/>
        <v>14.260081805949227</v>
      </c>
      <c r="G34" s="71">
        <v>161</v>
      </c>
      <c r="H34" s="72">
        <v>1447.018</v>
      </c>
      <c r="I34" s="73">
        <v>68</v>
      </c>
      <c r="J34" s="72">
        <v>597.54700000000003</v>
      </c>
      <c r="K34" s="73">
        <v>191</v>
      </c>
      <c r="L34" s="72">
        <v>265.14100000000002</v>
      </c>
      <c r="M34" s="73">
        <v>23</v>
      </c>
      <c r="N34" s="72">
        <v>239.27699999999999</v>
      </c>
      <c r="O34" s="73">
        <v>92</v>
      </c>
      <c r="P34" s="72">
        <v>330.73200000000003</v>
      </c>
      <c r="Q34" s="73">
        <v>72</v>
      </c>
      <c r="R34" s="72">
        <v>1339.4390000000001</v>
      </c>
      <c r="S34" s="73">
        <v>111</v>
      </c>
      <c r="T34" s="72">
        <v>127.908</v>
      </c>
      <c r="U34" s="73">
        <v>249</v>
      </c>
      <c r="V34" s="72">
        <v>1305.9490000000001</v>
      </c>
      <c r="W34" s="73">
        <v>441</v>
      </c>
      <c r="X34" s="72">
        <v>4687.277</v>
      </c>
      <c r="Y34" s="73">
        <v>14</v>
      </c>
      <c r="Z34" s="72">
        <v>155.126</v>
      </c>
      <c r="AA34" s="73">
        <v>31</v>
      </c>
      <c r="AB34" s="72">
        <v>236.41300000000001</v>
      </c>
      <c r="AC34" s="73">
        <v>91</v>
      </c>
      <c r="AD34" s="72">
        <v>398.10300000000001</v>
      </c>
      <c r="AE34" s="73">
        <v>218</v>
      </c>
      <c r="AF34" s="103">
        <v>820.97299999999996</v>
      </c>
      <c r="AG34" s="181"/>
      <c r="AH34" s="177"/>
      <c r="AI34" s="111">
        <v>290</v>
      </c>
      <c r="AJ34" s="72">
        <v>3795</v>
      </c>
      <c r="AK34" s="73">
        <v>26</v>
      </c>
      <c r="AL34" s="125">
        <v>1563</v>
      </c>
      <c r="AM34" s="7"/>
      <c r="AN34" s="7"/>
    </row>
    <row r="35" spans="2:42" s="4" customFormat="1" ht="15" hidden="1" x14ac:dyDescent="0.2">
      <c r="B35" s="30"/>
      <c r="C35" s="31" t="s">
        <v>9</v>
      </c>
      <c r="D35" s="68">
        <f t="shared" si="4"/>
        <v>1660</v>
      </c>
      <c r="E35" s="135">
        <f t="shared" si="5"/>
        <v>11683.489000000001</v>
      </c>
      <c r="F35" s="152">
        <f t="shared" si="6"/>
        <v>-2.907331282475397</v>
      </c>
      <c r="G35" s="71">
        <v>103</v>
      </c>
      <c r="H35" s="72">
        <v>1918.5530000000001</v>
      </c>
      <c r="I35" s="73">
        <v>75</v>
      </c>
      <c r="J35" s="72">
        <v>554.00599999999997</v>
      </c>
      <c r="K35" s="73">
        <v>206</v>
      </c>
      <c r="L35" s="72">
        <v>737.71799999999996</v>
      </c>
      <c r="M35" s="73">
        <v>7</v>
      </c>
      <c r="N35" s="72">
        <v>50.073</v>
      </c>
      <c r="O35" s="73">
        <v>69</v>
      </c>
      <c r="P35" s="72">
        <v>447.60300000000001</v>
      </c>
      <c r="Q35" s="73">
        <v>89</v>
      </c>
      <c r="R35" s="72">
        <v>1439.2809999999999</v>
      </c>
      <c r="S35" s="73">
        <v>89</v>
      </c>
      <c r="T35" s="72">
        <v>241.29300000000001</v>
      </c>
      <c r="U35" s="73">
        <v>241</v>
      </c>
      <c r="V35" s="72">
        <v>1610.252</v>
      </c>
      <c r="W35" s="73">
        <v>438</v>
      </c>
      <c r="X35" s="72">
        <v>3186.701</v>
      </c>
      <c r="Y35" s="73">
        <v>28</v>
      </c>
      <c r="Z35" s="72">
        <v>165.07300000000001</v>
      </c>
      <c r="AA35" s="73">
        <v>62</v>
      </c>
      <c r="AB35" s="72">
        <v>170.66499999999999</v>
      </c>
      <c r="AC35" s="73">
        <v>79</v>
      </c>
      <c r="AD35" s="72">
        <v>336.73200000000003</v>
      </c>
      <c r="AE35" s="73">
        <v>174</v>
      </c>
      <c r="AF35" s="103">
        <v>825.53899999999999</v>
      </c>
      <c r="AG35" s="181"/>
      <c r="AH35" s="177"/>
      <c r="AI35" s="111">
        <v>183</v>
      </c>
      <c r="AJ35" s="72">
        <v>4512</v>
      </c>
      <c r="AK35" s="73">
        <v>24</v>
      </c>
      <c r="AL35" s="125">
        <v>549</v>
      </c>
      <c r="AM35" s="7"/>
      <c r="AN35" s="7"/>
    </row>
    <row r="36" spans="2:42" s="4" customFormat="1" ht="15" hidden="1" x14ac:dyDescent="0.2">
      <c r="B36" s="30"/>
      <c r="C36" s="32" t="s">
        <v>10</v>
      </c>
      <c r="D36" s="74">
        <f t="shared" si="4"/>
        <v>1993</v>
      </c>
      <c r="E36" s="134">
        <f t="shared" si="5"/>
        <v>10813.597</v>
      </c>
      <c r="F36" s="150">
        <f t="shared" si="6"/>
        <v>-2.9035035506550884</v>
      </c>
      <c r="G36" s="75">
        <v>75</v>
      </c>
      <c r="H36" s="76">
        <v>1704.4490000000001</v>
      </c>
      <c r="I36" s="77">
        <v>76</v>
      </c>
      <c r="J36" s="76">
        <v>822.08699999999999</v>
      </c>
      <c r="K36" s="77">
        <v>279</v>
      </c>
      <c r="L36" s="76">
        <v>469.22300000000001</v>
      </c>
      <c r="M36" s="77">
        <v>8</v>
      </c>
      <c r="N36" s="76">
        <v>136.06299999999999</v>
      </c>
      <c r="O36" s="77">
        <v>93</v>
      </c>
      <c r="P36" s="76">
        <v>170.434</v>
      </c>
      <c r="Q36" s="77">
        <v>87</v>
      </c>
      <c r="R36" s="76">
        <v>1193.3620000000001</v>
      </c>
      <c r="S36" s="77">
        <v>105</v>
      </c>
      <c r="T36" s="76">
        <v>128.631</v>
      </c>
      <c r="U36" s="77">
        <v>340</v>
      </c>
      <c r="V36" s="76">
        <v>1591.875</v>
      </c>
      <c r="W36" s="77">
        <v>578</v>
      </c>
      <c r="X36" s="76">
        <v>3237.893</v>
      </c>
      <c r="Y36" s="77">
        <v>37</v>
      </c>
      <c r="Z36" s="76">
        <v>326.38900000000001</v>
      </c>
      <c r="AA36" s="77">
        <v>33</v>
      </c>
      <c r="AB36" s="76">
        <v>170.38300000000001</v>
      </c>
      <c r="AC36" s="77">
        <v>65</v>
      </c>
      <c r="AD36" s="76">
        <v>288.85000000000002</v>
      </c>
      <c r="AE36" s="77">
        <v>217</v>
      </c>
      <c r="AF36" s="104">
        <v>573.95799999999997</v>
      </c>
      <c r="AG36" s="181"/>
      <c r="AH36" s="177"/>
      <c r="AI36" s="112">
        <v>205</v>
      </c>
      <c r="AJ36" s="76">
        <v>4896</v>
      </c>
      <c r="AK36" s="77">
        <v>20</v>
      </c>
      <c r="AL36" s="126">
        <v>2782</v>
      </c>
      <c r="AM36" s="7"/>
      <c r="AN36" s="7"/>
    </row>
    <row r="37" spans="2:42" s="4" customFormat="1" ht="15" hidden="1" x14ac:dyDescent="0.2">
      <c r="B37" s="30"/>
      <c r="C37" s="31" t="s">
        <v>11</v>
      </c>
      <c r="D37" s="74">
        <f t="shared" si="4"/>
        <v>1849</v>
      </c>
      <c r="E37" s="134">
        <f t="shared" si="5"/>
        <v>12496.170000000004</v>
      </c>
      <c r="F37" s="150">
        <f t="shared" si="6"/>
        <v>28.283459060568504</v>
      </c>
      <c r="G37" s="71">
        <v>176</v>
      </c>
      <c r="H37" s="72">
        <v>2711.9630000000002</v>
      </c>
      <c r="I37" s="73">
        <v>49</v>
      </c>
      <c r="J37" s="72">
        <v>483.42899999999997</v>
      </c>
      <c r="K37" s="73">
        <v>192</v>
      </c>
      <c r="L37" s="72">
        <v>388.49400000000003</v>
      </c>
      <c r="M37" s="73">
        <v>13</v>
      </c>
      <c r="N37" s="72">
        <v>190.21100000000001</v>
      </c>
      <c r="O37" s="73">
        <v>114</v>
      </c>
      <c r="P37" s="72">
        <v>359.13600000000002</v>
      </c>
      <c r="Q37" s="73">
        <v>79</v>
      </c>
      <c r="R37" s="72">
        <v>1183.4770000000001</v>
      </c>
      <c r="S37" s="73">
        <v>57</v>
      </c>
      <c r="T37" s="72">
        <v>120.22499999999999</v>
      </c>
      <c r="U37" s="73">
        <v>353</v>
      </c>
      <c r="V37" s="72">
        <v>2347.1460000000002</v>
      </c>
      <c r="W37" s="73">
        <v>515</v>
      </c>
      <c r="X37" s="72">
        <v>2978.252</v>
      </c>
      <c r="Y37" s="73">
        <v>35</v>
      </c>
      <c r="Z37" s="72">
        <v>301.93599999999998</v>
      </c>
      <c r="AA37" s="73">
        <v>32</v>
      </c>
      <c r="AB37" s="72">
        <v>237.56700000000001</v>
      </c>
      <c r="AC37" s="73">
        <v>60</v>
      </c>
      <c r="AD37" s="72">
        <v>233.92</v>
      </c>
      <c r="AE37" s="73">
        <v>174</v>
      </c>
      <c r="AF37" s="103">
        <v>960.41399999999999</v>
      </c>
      <c r="AG37" s="181"/>
      <c r="AH37" s="177"/>
      <c r="AI37" s="111">
        <v>183</v>
      </c>
      <c r="AJ37" s="72">
        <v>3454</v>
      </c>
      <c r="AK37" s="73">
        <v>29</v>
      </c>
      <c r="AL37" s="125">
        <v>3465</v>
      </c>
      <c r="AM37" s="7"/>
      <c r="AN37" s="7"/>
    </row>
    <row r="38" spans="2:42" s="4" customFormat="1" ht="15" hidden="1" x14ac:dyDescent="0.2">
      <c r="B38" s="30"/>
      <c r="C38" s="31" t="s">
        <v>12</v>
      </c>
      <c r="D38" s="79">
        <f t="shared" si="4"/>
        <v>1876</v>
      </c>
      <c r="E38" s="141">
        <f t="shared" si="5"/>
        <v>10231.764999999999</v>
      </c>
      <c r="F38" s="151">
        <f t="shared" si="6"/>
        <v>10.871244559387733</v>
      </c>
      <c r="G38" s="71">
        <v>148</v>
      </c>
      <c r="H38" s="72">
        <v>1943.1890000000001</v>
      </c>
      <c r="I38" s="73">
        <v>60</v>
      </c>
      <c r="J38" s="72">
        <v>515.62800000000004</v>
      </c>
      <c r="K38" s="73">
        <v>178</v>
      </c>
      <c r="L38" s="72">
        <v>356.75700000000001</v>
      </c>
      <c r="M38" s="73">
        <v>6</v>
      </c>
      <c r="N38" s="72">
        <v>36.859000000000002</v>
      </c>
      <c r="O38" s="73">
        <v>90</v>
      </c>
      <c r="P38" s="72">
        <v>194.29</v>
      </c>
      <c r="Q38" s="73">
        <v>79</v>
      </c>
      <c r="R38" s="72">
        <v>1076.877</v>
      </c>
      <c r="S38" s="73">
        <v>98</v>
      </c>
      <c r="T38" s="72">
        <v>226.12299999999999</v>
      </c>
      <c r="U38" s="73">
        <v>345</v>
      </c>
      <c r="V38" s="72">
        <v>1434.761</v>
      </c>
      <c r="W38" s="73">
        <v>451</v>
      </c>
      <c r="X38" s="72">
        <v>2663.134</v>
      </c>
      <c r="Y38" s="73">
        <v>11</v>
      </c>
      <c r="Z38" s="72">
        <v>35.767000000000003</v>
      </c>
      <c r="AA38" s="73">
        <v>29</v>
      </c>
      <c r="AB38" s="72">
        <v>233.95699999999999</v>
      </c>
      <c r="AC38" s="73">
        <v>139</v>
      </c>
      <c r="AD38" s="72">
        <v>570.59699999999998</v>
      </c>
      <c r="AE38" s="73">
        <v>242</v>
      </c>
      <c r="AF38" s="103">
        <v>943.82600000000002</v>
      </c>
      <c r="AG38" s="181"/>
      <c r="AH38" s="177"/>
      <c r="AI38" s="111">
        <v>172</v>
      </c>
      <c r="AJ38" s="72">
        <v>5042</v>
      </c>
      <c r="AK38" s="73">
        <v>48</v>
      </c>
      <c r="AL38" s="125">
        <v>1954</v>
      </c>
      <c r="AM38" s="7"/>
      <c r="AN38" s="7"/>
    </row>
    <row r="39" spans="2:42" s="4" customFormat="1" ht="15" x14ac:dyDescent="0.2">
      <c r="B39" s="48" t="s">
        <v>53</v>
      </c>
      <c r="C39" s="49" t="s">
        <v>49</v>
      </c>
      <c r="D39" s="86">
        <f>SUM(D27:D38)</f>
        <v>26760</v>
      </c>
      <c r="E39" s="137">
        <f>SUM(E27:E38)</f>
        <v>129808.84000000001</v>
      </c>
      <c r="F39" s="148">
        <f>+E39/E25*100-100</f>
        <v>4.0901741854494134</v>
      </c>
      <c r="G39" s="38">
        <f>SUM(G27:G38)</f>
        <v>1346</v>
      </c>
      <c r="H39" s="39">
        <f>SUM(H27:H38)</f>
        <v>19999.028999999999</v>
      </c>
      <c r="I39" s="40">
        <f t="shared" ref="I39:N39" si="7">SUM(I27:I38)</f>
        <v>675</v>
      </c>
      <c r="J39" s="42">
        <f t="shared" si="7"/>
        <v>6344.3409999999994</v>
      </c>
      <c r="K39" s="41">
        <f t="shared" si="7"/>
        <v>2356</v>
      </c>
      <c r="L39" s="39">
        <f t="shared" si="7"/>
        <v>6326.0729999999994</v>
      </c>
      <c r="M39" s="40">
        <f t="shared" si="7"/>
        <v>192</v>
      </c>
      <c r="N39" s="39">
        <f t="shared" si="7"/>
        <v>2064.1380000000004</v>
      </c>
      <c r="O39" s="40">
        <f>SUM(O27:O38)</f>
        <v>5489</v>
      </c>
      <c r="P39" s="39">
        <f>SUM(P27:P38)</f>
        <v>2941.0320000000002</v>
      </c>
      <c r="Q39" s="40">
        <f t="shared" ref="Q39:V39" si="8">SUM(Q27:Q38)</f>
        <v>960</v>
      </c>
      <c r="R39" s="42">
        <f t="shared" si="8"/>
        <v>13934.586000000001</v>
      </c>
      <c r="S39" s="41">
        <f t="shared" si="8"/>
        <v>1065</v>
      </c>
      <c r="T39" s="39">
        <f t="shared" si="8"/>
        <v>2115.7659999999996</v>
      </c>
      <c r="U39" s="40">
        <f t="shared" si="8"/>
        <v>3833</v>
      </c>
      <c r="V39" s="39">
        <f t="shared" si="8"/>
        <v>17225.261000000002</v>
      </c>
      <c r="W39" s="116">
        <f>SUM(W27:W38)</f>
        <v>6407</v>
      </c>
      <c r="X39" s="42">
        <f>SUM(X27:X38)</f>
        <v>41927.225999999995</v>
      </c>
      <c r="Y39" s="117">
        <f>SUM(Y27:Y38)</f>
        <v>292</v>
      </c>
      <c r="Z39" s="39">
        <f>SUM(Z27:Z38)</f>
        <v>1742.2309999999998</v>
      </c>
      <c r="AA39" s="40">
        <f t="shared" ref="AA39:AF39" si="9">SUM(AA27:AA38)</f>
        <v>425</v>
      </c>
      <c r="AB39" s="42">
        <f t="shared" si="9"/>
        <v>2701.9309999999996</v>
      </c>
      <c r="AC39" s="41">
        <f t="shared" si="9"/>
        <v>1024</v>
      </c>
      <c r="AD39" s="39">
        <f t="shared" si="9"/>
        <v>3919.6779999999999</v>
      </c>
      <c r="AE39" s="40">
        <f t="shared" si="9"/>
        <v>2696</v>
      </c>
      <c r="AF39" s="105">
        <f t="shared" si="9"/>
        <v>8567.5479999999989</v>
      </c>
      <c r="AG39" s="182"/>
      <c r="AH39" s="177"/>
      <c r="AI39" s="88">
        <v>2362</v>
      </c>
      <c r="AJ39" s="87">
        <v>52220</v>
      </c>
      <c r="AK39" s="88">
        <v>420</v>
      </c>
      <c r="AL39" s="89">
        <v>22073</v>
      </c>
      <c r="AM39" s="7"/>
      <c r="AN39" s="7"/>
    </row>
    <row r="40" spans="2:42" s="4" customFormat="1" ht="15.75" thickBot="1" x14ac:dyDescent="0.25">
      <c r="B40" s="165" t="s">
        <v>93</v>
      </c>
      <c r="C40" s="166"/>
      <c r="D40" s="156">
        <f>D39/D25-1</f>
        <v>-0.28101238614686053</v>
      </c>
      <c r="E40" s="157">
        <f>E39/E25-1</f>
        <v>4.0901741854494134E-2</v>
      </c>
      <c r="F40" s="158"/>
      <c r="G40" s="159">
        <f t="shared" ref="G40:AF40" si="10">G39/G25-1</f>
        <v>-0.29528795811518327</v>
      </c>
      <c r="H40" s="160">
        <f t="shared" si="10"/>
        <v>-4.390276994337583E-2</v>
      </c>
      <c r="I40" s="161">
        <f t="shared" si="10"/>
        <v>0.19047619047619047</v>
      </c>
      <c r="J40" s="162">
        <f t="shared" si="10"/>
        <v>-0.11937772889396248</v>
      </c>
      <c r="K40" s="226">
        <f t="shared" si="10"/>
        <v>-8.5048543689320355E-2</v>
      </c>
      <c r="L40" s="160">
        <f t="shared" si="10"/>
        <v>-5.3341340283198257E-2</v>
      </c>
      <c r="M40" s="161">
        <f t="shared" si="10"/>
        <v>0.19999999999999996</v>
      </c>
      <c r="N40" s="162">
        <f t="shared" si="10"/>
        <v>-0.21035483072539574</v>
      </c>
      <c r="O40" s="226">
        <f t="shared" si="10"/>
        <v>-0.6333823136521507</v>
      </c>
      <c r="P40" s="160">
        <f t="shared" si="10"/>
        <v>0.2414226269922275</v>
      </c>
      <c r="Q40" s="161">
        <f t="shared" si="10"/>
        <v>0.17359413202933993</v>
      </c>
      <c r="R40" s="162">
        <f t="shared" si="10"/>
        <v>0.56499311315185863</v>
      </c>
      <c r="S40" s="226">
        <f t="shared" si="10"/>
        <v>-3.3575317604355726E-2</v>
      </c>
      <c r="T40" s="160">
        <f t="shared" si="10"/>
        <v>0.17021679059652239</v>
      </c>
      <c r="U40" s="161">
        <f t="shared" si="10"/>
        <v>-3.3801352054082523E-3</v>
      </c>
      <c r="V40" s="162">
        <f t="shared" si="10"/>
        <v>0.1314419370202653</v>
      </c>
      <c r="W40" s="163">
        <f t="shared" si="10"/>
        <v>-7.7332949308755783E-2</v>
      </c>
      <c r="X40" s="162">
        <f t="shared" si="10"/>
        <v>-5.0794566717347278E-2</v>
      </c>
      <c r="Y40" s="163">
        <f t="shared" si="10"/>
        <v>-0.26075949367088602</v>
      </c>
      <c r="Z40" s="160">
        <f t="shared" si="10"/>
        <v>-0.31383483177397864</v>
      </c>
      <c r="AA40" s="161">
        <f t="shared" si="10"/>
        <v>0.53985507246376807</v>
      </c>
      <c r="AB40" s="162">
        <f t="shared" si="10"/>
        <v>0.48998316419405108</v>
      </c>
      <c r="AC40" s="163">
        <f t="shared" si="10"/>
        <v>0.1596828992072481</v>
      </c>
      <c r="AD40" s="160">
        <f t="shared" si="10"/>
        <v>0.29552277481468692</v>
      </c>
      <c r="AE40" s="161">
        <f t="shared" si="10"/>
        <v>-2.706604114038258E-2</v>
      </c>
      <c r="AF40" s="164">
        <f t="shared" si="10"/>
        <v>0.15221932269383931</v>
      </c>
      <c r="AG40" s="183"/>
      <c r="AH40" s="184"/>
      <c r="AI40" s="167">
        <f>AI39/AI25-1</f>
        <v>0.64714086471408638</v>
      </c>
      <c r="AJ40" s="168">
        <f>AJ39/AJ25-1</f>
        <v>0.4718980776819437</v>
      </c>
      <c r="AK40" s="167">
        <f>AK39/AK25-1</f>
        <v>0.30434782608695654</v>
      </c>
      <c r="AL40" s="169">
        <f>AL39/AL25-1</f>
        <v>1.3026288337158354</v>
      </c>
      <c r="AM40" s="127"/>
      <c r="AN40" s="127"/>
      <c r="AO40" s="127"/>
      <c r="AP40" s="127"/>
    </row>
    <row r="41" spans="2:42" s="4" customFormat="1" ht="15" hidden="1" x14ac:dyDescent="0.2">
      <c r="B41" s="30" t="s">
        <v>32</v>
      </c>
      <c r="C41" s="153" t="s">
        <v>1</v>
      </c>
      <c r="D41" s="74">
        <f t="shared" ref="D41:D52" si="11">G41+I41+K41+M41+O41+Q41+S41+U41+W41+Y41+AA41+AC41+AE41</f>
        <v>1374</v>
      </c>
      <c r="E41" s="134">
        <f t="shared" ref="E41:E52" si="12">H41+J41+L41+N41+P41+R41+T41+V41+X41+Z41+AB41+AD41+AF41</f>
        <v>8190.896999999999</v>
      </c>
      <c r="F41" s="150">
        <f>+E41/E27*100-100</f>
        <v>11.011967243264834</v>
      </c>
      <c r="G41" s="71">
        <v>52</v>
      </c>
      <c r="H41" s="72">
        <v>714.75800000000004</v>
      </c>
      <c r="I41" s="73">
        <v>45</v>
      </c>
      <c r="J41" s="72">
        <v>346.70299999999997</v>
      </c>
      <c r="K41" s="227">
        <v>250</v>
      </c>
      <c r="L41" s="72">
        <v>1638.202</v>
      </c>
      <c r="M41" s="73">
        <v>10</v>
      </c>
      <c r="N41" s="72">
        <v>16.651</v>
      </c>
      <c r="O41" s="227">
        <v>43</v>
      </c>
      <c r="P41" s="72">
        <v>59.886000000000003</v>
      </c>
      <c r="Q41" s="73">
        <v>50</v>
      </c>
      <c r="R41" s="72">
        <v>793.56100000000004</v>
      </c>
      <c r="S41" s="227">
        <v>50</v>
      </c>
      <c r="T41" s="72">
        <v>79.5</v>
      </c>
      <c r="U41" s="73">
        <v>150</v>
      </c>
      <c r="V41" s="72">
        <v>1099.854</v>
      </c>
      <c r="W41" s="73">
        <v>407</v>
      </c>
      <c r="X41" s="72">
        <v>2425.2539999999999</v>
      </c>
      <c r="Y41" s="73">
        <v>24</v>
      </c>
      <c r="Z41" s="72">
        <v>157.94999999999999</v>
      </c>
      <c r="AA41" s="73">
        <v>31</v>
      </c>
      <c r="AB41" s="72">
        <v>132.977</v>
      </c>
      <c r="AC41" s="73">
        <v>79</v>
      </c>
      <c r="AD41" s="72">
        <v>231.04499999999999</v>
      </c>
      <c r="AE41" s="73">
        <v>183</v>
      </c>
      <c r="AF41" s="103">
        <v>494.55599999999998</v>
      </c>
      <c r="AG41" s="181"/>
      <c r="AH41" s="177"/>
      <c r="AI41" s="111">
        <v>135</v>
      </c>
      <c r="AJ41" s="72">
        <v>2868</v>
      </c>
      <c r="AK41" s="73">
        <v>31</v>
      </c>
      <c r="AL41" s="125">
        <v>1777</v>
      </c>
      <c r="AM41" s="7"/>
      <c r="AN41" s="7"/>
    </row>
    <row r="42" spans="2:42" s="4" customFormat="1" ht="15" hidden="1" x14ac:dyDescent="0.2">
      <c r="B42" s="30"/>
      <c r="C42" s="31" t="s">
        <v>2</v>
      </c>
      <c r="D42" s="74">
        <f t="shared" si="11"/>
        <v>1952</v>
      </c>
      <c r="E42" s="134">
        <f t="shared" si="12"/>
        <v>8010.9609999999993</v>
      </c>
      <c r="F42" s="150">
        <f t="shared" ref="F42:F52" si="13">+E42/E28*100-100</f>
        <v>-22.297919046472231</v>
      </c>
      <c r="G42" s="71">
        <v>93</v>
      </c>
      <c r="H42" s="72">
        <v>800.75599999999997</v>
      </c>
      <c r="I42" s="73">
        <v>36</v>
      </c>
      <c r="J42" s="72">
        <v>389.39100000000002</v>
      </c>
      <c r="K42" s="227">
        <v>332</v>
      </c>
      <c r="L42" s="72">
        <v>604.995</v>
      </c>
      <c r="M42" s="73">
        <v>13</v>
      </c>
      <c r="N42" s="72">
        <v>61.302</v>
      </c>
      <c r="O42" s="227">
        <v>51</v>
      </c>
      <c r="P42" s="72">
        <v>300.70400000000001</v>
      </c>
      <c r="Q42" s="73">
        <v>63</v>
      </c>
      <c r="R42" s="72">
        <v>933.56</v>
      </c>
      <c r="S42" s="227">
        <v>139</v>
      </c>
      <c r="T42" s="72">
        <v>188.43799999999999</v>
      </c>
      <c r="U42" s="73">
        <v>257</v>
      </c>
      <c r="V42" s="72">
        <v>1520.6869999999999</v>
      </c>
      <c r="W42" s="73">
        <v>597</v>
      </c>
      <c r="X42" s="72">
        <v>2129.259</v>
      </c>
      <c r="Y42" s="73">
        <v>22</v>
      </c>
      <c r="Z42" s="72">
        <v>182.196</v>
      </c>
      <c r="AA42" s="73">
        <v>24</v>
      </c>
      <c r="AB42" s="72">
        <v>153.23599999999999</v>
      </c>
      <c r="AC42" s="73">
        <v>69</v>
      </c>
      <c r="AD42" s="72">
        <v>255.74100000000001</v>
      </c>
      <c r="AE42" s="73">
        <v>256</v>
      </c>
      <c r="AF42" s="103">
        <v>490.69600000000003</v>
      </c>
      <c r="AG42" s="181"/>
      <c r="AH42" s="177"/>
      <c r="AI42" s="111">
        <v>139</v>
      </c>
      <c r="AJ42" s="72">
        <v>3516</v>
      </c>
      <c r="AK42" s="73">
        <v>19</v>
      </c>
      <c r="AL42" s="125">
        <v>523</v>
      </c>
      <c r="AM42" s="7"/>
      <c r="AN42" s="7"/>
    </row>
    <row r="43" spans="2:42" s="4" customFormat="1" ht="15" hidden="1" x14ac:dyDescent="0.2">
      <c r="B43" s="30"/>
      <c r="C43" s="31" t="s">
        <v>3</v>
      </c>
      <c r="D43" s="74">
        <f t="shared" si="11"/>
        <v>1906</v>
      </c>
      <c r="E43" s="134">
        <f t="shared" si="12"/>
        <v>13942.369000000001</v>
      </c>
      <c r="F43" s="152">
        <f t="shared" si="13"/>
        <v>9.6338920959610164</v>
      </c>
      <c r="G43" s="71">
        <v>136</v>
      </c>
      <c r="H43" s="72">
        <v>1849.4960000000001</v>
      </c>
      <c r="I43" s="73">
        <v>44</v>
      </c>
      <c r="J43" s="72">
        <v>476.387</v>
      </c>
      <c r="K43" s="227">
        <v>265</v>
      </c>
      <c r="L43" s="72">
        <v>432.85199999999998</v>
      </c>
      <c r="M43" s="73">
        <v>10</v>
      </c>
      <c r="N43" s="72">
        <v>465.70100000000002</v>
      </c>
      <c r="O43" s="227">
        <v>118</v>
      </c>
      <c r="P43" s="72">
        <v>364.31599999999997</v>
      </c>
      <c r="Q43" s="73">
        <v>104</v>
      </c>
      <c r="R43" s="72">
        <v>1383.335</v>
      </c>
      <c r="S43" s="227">
        <v>62</v>
      </c>
      <c r="T43" s="72">
        <v>352.64</v>
      </c>
      <c r="U43" s="73">
        <v>296</v>
      </c>
      <c r="V43" s="72">
        <v>2313.8240000000001</v>
      </c>
      <c r="W43" s="73">
        <v>485</v>
      </c>
      <c r="X43" s="72">
        <v>4006.4490000000001</v>
      </c>
      <c r="Y43" s="73">
        <v>13</v>
      </c>
      <c r="Z43" s="72">
        <v>116.29900000000001</v>
      </c>
      <c r="AA43" s="73">
        <v>36</v>
      </c>
      <c r="AB43" s="72">
        <v>944.52700000000004</v>
      </c>
      <c r="AC43" s="73">
        <v>119</v>
      </c>
      <c r="AD43" s="72">
        <v>551.88099999999997</v>
      </c>
      <c r="AE43" s="73">
        <v>218</v>
      </c>
      <c r="AF43" s="103">
        <v>684.66200000000003</v>
      </c>
      <c r="AG43" s="181"/>
      <c r="AH43" s="177"/>
      <c r="AI43" s="111">
        <v>210</v>
      </c>
      <c r="AJ43" s="72">
        <v>4437</v>
      </c>
      <c r="AK43" s="73">
        <v>11</v>
      </c>
      <c r="AL43" s="125">
        <v>798</v>
      </c>
      <c r="AM43" s="7"/>
      <c r="AN43" s="7"/>
    </row>
    <row r="44" spans="2:42" s="4" customFormat="1" ht="15" hidden="1" x14ac:dyDescent="0.2">
      <c r="B44" s="30"/>
      <c r="C44" s="32" t="s">
        <v>4</v>
      </c>
      <c r="D44" s="78">
        <f t="shared" si="11"/>
        <v>2070</v>
      </c>
      <c r="E44" s="136">
        <f t="shared" si="12"/>
        <v>14455.132000000001</v>
      </c>
      <c r="F44" s="150">
        <f t="shared" si="13"/>
        <v>11.667212959365798</v>
      </c>
      <c r="G44" s="75">
        <v>92</v>
      </c>
      <c r="H44" s="76">
        <v>3097.6990000000001</v>
      </c>
      <c r="I44" s="77">
        <v>57</v>
      </c>
      <c r="J44" s="76">
        <v>831.52099999999996</v>
      </c>
      <c r="K44" s="228">
        <v>271</v>
      </c>
      <c r="L44" s="76">
        <v>505.43599999999998</v>
      </c>
      <c r="M44" s="77">
        <v>16</v>
      </c>
      <c r="N44" s="76">
        <v>636.71400000000006</v>
      </c>
      <c r="O44" s="228">
        <v>67</v>
      </c>
      <c r="P44" s="76">
        <v>336.59500000000003</v>
      </c>
      <c r="Q44" s="77">
        <v>100</v>
      </c>
      <c r="R44" s="76">
        <v>1656.877</v>
      </c>
      <c r="S44" s="228">
        <v>107</v>
      </c>
      <c r="T44" s="76">
        <v>291.13200000000001</v>
      </c>
      <c r="U44" s="77">
        <v>317</v>
      </c>
      <c r="V44" s="76">
        <v>1814.4860000000001</v>
      </c>
      <c r="W44" s="77">
        <v>566</v>
      </c>
      <c r="X44" s="76">
        <v>3584.8879999999999</v>
      </c>
      <c r="Y44" s="77">
        <v>16</v>
      </c>
      <c r="Z44" s="76">
        <v>48.412999999999997</v>
      </c>
      <c r="AA44" s="77">
        <v>24</v>
      </c>
      <c r="AB44" s="76">
        <v>121.117</v>
      </c>
      <c r="AC44" s="77">
        <v>118</v>
      </c>
      <c r="AD44" s="76">
        <v>435.77499999999998</v>
      </c>
      <c r="AE44" s="77">
        <v>319</v>
      </c>
      <c r="AF44" s="104">
        <v>1094.479</v>
      </c>
      <c r="AG44" s="181"/>
      <c r="AH44" s="177"/>
      <c r="AI44" s="112">
        <v>205</v>
      </c>
      <c r="AJ44" s="76">
        <v>4141</v>
      </c>
      <c r="AK44" s="77">
        <v>50</v>
      </c>
      <c r="AL44" s="126">
        <v>947</v>
      </c>
      <c r="AM44" s="7"/>
      <c r="AN44" s="7"/>
    </row>
    <row r="45" spans="2:42" s="4" customFormat="1" ht="15" hidden="1" x14ac:dyDescent="0.2">
      <c r="B45" s="30"/>
      <c r="C45" s="31" t="s">
        <v>5</v>
      </c>
      <c r="D45" s="74">
        <f t="shared" si="11"/>
        <v>1663</v>
      </c>
      <c r="E45" s="134">
        <f t="shared" si="12"/>
        <v>10437.004000000001</v>
      </c>
      <c r="F45" s="150">
        <f t="shared" si="13"/>
        <v>50.376170810666594</v>
      </c>
      <c r="G45" s="71">
        <v>93</v>
      </c>
      <c r="H45" s="72">
        <v>1894.9559999999999</v>
      </c>
      <c r="I45" s="73">
        <v>43</v>
      </c>
      <c r="J45" s="72">
        <v>564.41300000000001</v>
      </c>
      <c r="K45" s="227">
        <v>123</v>
      </c>
      <c r="L45" s="72">
        <v>477.315</v>
      </c>
      <c r="M45" s="73">
        <v>8</v>
      </c>
      <c r="N45" s="72">
        <v>228.83600000000001</v>
      </c>
      <c r="O45" s="227">
        <v>91</v>
      </c>
      <c r="P45" s="72">
        <v>157.131</v>
      </c>
      <c r="Q45" s="73">
        <v>71</v>
      </c>
      <c r="R45" s="72">
        <v>1132.1300000000001</v>
      </c>
      <c r="S45" s="227">
        <v>147</v>
      </c>
      <c r="T45" s="72">
        <v>189.26400000000001</v>
      </c>
      <c r="U45" s="73">
        <v>311</v>
      </c>
      <c r="V45" s="72">
        <v>1359.242</v>
      </c>
      <c r="W45" s="73">
        <v>433</v>
      </c>
      <c r="X45" s="72">
        <v>2919.05</v>
      </c>
      <c r="Y45" s="73">
        <v>8</v>
      </c>
      <c r="Z45" s="72">
        <v>60.685000000000002</v>
      </c>
      <c r="AA45" s="73">
        <v>40</v>
      </c>
      <c r="AB45" s="72">
        <v>324.48500000000001</v>
      </c>
      <c r="AC45" s="73">
        <v>78</v>
      </c>
      <c r="AD45" s="72">
        <v>355.04</v>
      </c>
      <c r="AE45" s="73">
        <v>217</v>
      </c>
      <c r="AF45" s="103">
        <v>774.45699999999999</v>
      </c>
      <c r="AG45" s="181"/>
      <c r="AH45" s="177"/>
      <c r="AI45" s="111">
        <v>171</v>
      </c>
      <c r="AJ45" s="72">
        <v>4105</v>
      </c>
      <c r="AK45" s="73">
        <v>13</v>
      </c>
      <c r="AL45" s="125">
        <v>652</v>
      </c>
      <c r="AM45" s="7"/>
      <c r="AN45" s="7"/>
    </row>
    <row r="46" spans="2:42" s="4" customFormat="1" ht="15" hidden="1" x14ac:dyDescent="0.2">
      <c r="B46" s="30"/>
      <c r="C46" s="31" t="s">
        <v>6</v>
      </c>
      <c r="D46" s="68">
        <f t="shared" si="11"/>
        <v>1951</v>
      </c>
      <c r="E46" s="135">
        <f t="shared" si="12"/>
        <v>11457.014000000003</v>
      </c>
      <c r="F46" s="152">
        <f t="shared" si="13"/>
        <v>-4.1070618195246311</v>
      </c>
      <c r="G46" s="71">
        <v>97</v>
      </c>
      <c r="H46" s="72">
        <v>1587.2429999999999</v>
      </c>
      <c r="I46" s="73">
        <v>56</v>
      </c>
      <c r="J46" s="72">
        <v>480.565</v>
      </c>
      <c r="K46" s="227">
        <v>249</v>
      </c>
      <c r="L46" s="72">
        <v>613.74800000000005</v>
      </c>
      <c r="M46" s="73">
        <v>11</v>
      </c>
      <c r="N46" s="72">
        <v>54.951999999999998</v>
      </c>
      <c r="O46" s="227">
        <v>80</v>
      </c>
      <c r="P46" s="72">
        <v>206.31700000000001</v>
      </c>
      <c r="Q46" s="73">
        <v>93</v>
      </c>
      <c r="R46" s="72">
        <v>1675.1</v>
      </c>
      <c r="S46" s="227">
        <v>92</v>
      </c>
      <c r="T46" s="72">
        <v>301.78500000000003</v>
      </c>
      <c r="U46" s="73">
        <v>370</v>
      </c>
      <c r="V46" s="72">
        <v>1657.1310000000001</v>
      </c>
      <c r="W46" s="73">
        <v>521</v>
      </c>
      <c r="X46" s="72">
        <v>3132.4360000000001</v>
      </c>
      <c r="Y46" s="73">
        <v>5</v>
      </c>
      <c r="Z46" s="72">
        <v>30.414999999999999</v>
      </c>
      <c r="AA46" s="73">
        <v>16</v>
      </c>
      <c r="AB46" s="72">
        <v>95.600999999999999</v>
      </c>
      <c r="AC46" s="73">
        <v>128</v>
      </c>
      <c r="AD46" s="72">
        <v>656.75199999999995</v>
      </c>
      <c r="AE46" s="73">
        <v>233</v>
      </c>
      <c r="AF46" s="103">
        <v>964.96900000000005</v>
      </c>
      <c r="AG46" s="181"/>
      <c r="AH46" s="177"/>
      <c r="AI46" s="111">
        <v>189</v>
      </c>
      <c r="AJ46" s="72">
        <v>4113</v>
      </c>
      <c r="AK46" s="73">
        <v>31</v>
      </c>
      <c r="AL46" s="125">
        <v>783</v>
      </c>
      <c r="AM46" s="7"/>
      <c r="AN46" s="7"/>
    </row>
    <row r="47" spans="2:42" s="4" customFormat="1" ht="15" hidden="1" x14ac:dyDescent="0.2">
      <c r="B47" s="30"/>
      <c r="C47" s="32" t="s">
        <v>7</v>
      </c>
      <c r="D47" s="74">
        <f t="shared" si="11"/>
        <v>1797</v>
      </c>
      <c r="E47" s="134">
        <f t="shared" si="12"/>
        <v>12388.670000000002</v>
      </c>
      <c r="F47" s="150">
        <f t="shared" si="13"/>
        <v>19.186749320663623</v>
      </c>
      <c r="G47" s="75">
        <v>143</v>
      </c>
      <c r="H47" s="76">
        <v>3267.0619999999999</v>
      </c>
      <c r="I47" s="77">
        <v>44</v>
      </c>
      <c r="J47" s="76">
        <v>441.12799999999999</v>
      </c>
      <c r="K47" s="228">
        <v>147</v>
      </c>
      <c r="L47" s="76">
        <v>345.745</v>
      </c>
      <c r="M47" s="77">
        <v>9</v>
      </c>
      <c r="N47" s="76">
        <v>38.889000000000003</v>
      </c>
      <c r="O47" s="228">
        <v>93</v>
      </c>
      <c r="P47" s="76">
        <v>612.65499999999997</v>
      </c>
      <c r="Q47" s="77">
        <v>71</v>
      </c>
      <c r="R47" s="76">
        <v>1274.4269999999999</v>
      </c>
      <c r="S47" s="228">
        <v>47</v>
      </c>
      <c r="T47" s="76">
        <v>78.751000000000005</v>
      </c>
      <c r="U47" s="77">
        <v>318</v>
      </c>
      <c r="V47" s="76">
        <v>1975.4069999999999</v>
      </c>
      <c r="W47" s="77">
        <v>490</v>
      </c>
      <c r="X47" s="76">
        <v>3042.7809999999999</v>
      </c>
      <c r="Y47" s="77">
        <v>14</v>
      </c>
      <c r="Z47" s="76">
        <v>36.591999999999999</v>
      </c>
      <c r="AA47" s="77">
        <v>51</v>
      </c>
      <c r="AB47" s="76">
        <v>277.94499999999999</v>
      </c>
      <c r="AC47" s="77">
        <v>165</v>
      </c>
      <c r="AD47" s="76">
        <v>508.02</v>
      </c>
      <c r="AE47" s="77">
        <v>205</v>
      </c>
      <c r="AF47" s="104">
        <v>489.26799999999997</v>
      </c>
      <c r="AG47" s="181"/>
      <c r="AH47" s="177"/>
      <c r="AI47" s="112">
        <v>214</v>
      </c>
      <c r="AJ47" s="76">
        <v>4821</v>
      </c>
      <c r="AK47" s="77">
        <v>40</v>
      </c>
      <c r="AL47" s="126">
        <v>1453</v>
      </c>
      <c r="AM47" s="7"/>
      <c r="AN47" s="7"/>
    </row>
    <row r="48" spans="2:42" s="4" customFormat="1" ht="15" hidden="1" x14ac:dyDescent="0.2">
      <c r="B48" s="30"/>
      <c r="C48" s="31" t="s">
        <v>8</v>
      </c>
      <c r="D48" s="74">
        <f t="shared" si="11"/>
        <v>1756</v>
      </c>
      <c r="E48" s="134">
        <f t="shared" si="12"/>
        <v>11806.596</v>
      </c>
      <c r="F48" s="150">
        <f t="shared" si="13"/>
        <v>-1.2074987136955286</v>
      </c>
      <c r="G48" s="71">
        <v>64</v>
      </c>
      <c r="H48" s="72">
        <v>1514.691</v>
      </c>
      <c r="I48" s="73">
        <v>54</v>
      </c>
      <c r="J48" s="72">
        <v>877.89</v>
      </c>
      <c r="K48" s="227">
        <v>271</v>
      </c>
      <c r="L48" s="72">
        <v>452.77499999999998</v>
      </c>
      <c r="M48" s="73">
        <v>16</v>
      </c>
      <c r="N48" s="72">
        <v>379.39800000000002</v>
      </c>
      <c r="O48" s="227">
        <v>91</v>
      </c>
      <c r="P48" s="72">
        <v>461.59800000000001</v>
      </c>
      <c r="Q48" s="73">
        <v>80</v>
      </c>
      <c r="R48" s="72">
        <v>1399.1659999999999</v>
      </c>
      <c r="S48" s="227">
        <v>108</v>
      </c>
      <c r="T48" s="72">
        <v>141.34399999999999</v>
      </c>
      <c r="U48" s="73">
        <v>320</v>
      </c>
      <c r="V48" s="72">
        <v>2198.3589999999999</v>
      </c>
      <c r="W48" s="73">
        <v>456</v>
      </c>
      <c r="X48" s="72">
        <v>3041.3420000000001</v>
      </c>
      <c r="Y48" s="73">
        <v>5</v>
      </c>
      <c r="Z48" s="72">
        <v>68.402000000000001</v>
      </c>
      <c r="AA48" s="73">
        <v>33</v>
      </c>
      <c r="AB48" s="72">
        <v>149.33699999999999</v>
      </c>
      <c r="AC48" s="73">
        <v>78</v>
      </c>
      <c r="AD48" s="72">
        <v>408.88299999999998</v>
      </c>
      <c r="AE48" s="73">
        <v>180</v>
      </c>
      <c r="AF48" s="103">
        <v>713.41099999999994</v>
      </c>
      <c r="AG48" s="181"/>
      <c r="AH48" s="177"/>
      <c r="AI48" s="111">
        <v>244</v>
      </c>
      <c r="AJ48" s="72">
        <v>5668</v>
      </c>
      <c r="AK48" s="73">
        <v>89</v>
      </c>
      <c r="AL48" s="125">
        <v>527</v>
      </c>
      <c r="AM48" s="7"/>
      <c r="AN48" s="7"/>
    </row>
    <row r="49" spans="2:40" s="4" customFormat="1" ht="15" hidden="1" x14ac:dyDescent="0.2">
      <c r="B49" s="30"/>
      <c r="C49" s="31" t="s">
        <v>9</v>
      </c>
      <c r="D49" s="68">
        <f t="shared" si="11"/>
        <v>1721</v>
      </c>
      <c r="E49" s="135">
        <f t="shared" si="12"/>
        <v>13101.411999999998</v>
      </c>
      <c r="F49" s="152">
        <f t="shared" si="13"/>
        <v>12.136126460169521</v>
      </c>
      <c r="G49" s="71">
        <v>112</v>
      </c>
      <c r="H49" s="72">
        <v>3845.3960000000002</v>
      </c>
      <c r="I49" s="73">
        <v>67</v>
      </c>
      <c r="J49" s="72">
        <v>599.48299999999995</v>
      </c>
      <c r="K49" s="227">
        <v>111</v>
      </c>
      <c r="L49" s="72">
        <v>368.31299999999999</v>
      </c>
      <c r="M49" s="73">
        <v>8</v>
      </c>
      <c r="N49" s="72">
        <v>82.231999999999999</v>
      </c>
      <c r="O49" s="227">
        <v>68</v>
      </c>
      <c r="P49" s="72">
        <v>257.46499999999997</v>
      </c>
      <c r="Q49" s="73">
        <v>110</v>
      </c>
      <c r="R49" s="72">
        <v>1404.1369999999999</v>
      </c>
      <c r="S49" s="227">
        <v>43</v>
      </c>
      <c r="T49" s="72">
        <v>84.25</v>
      </c>
      <c r="U49" s="73">
        <v>265</v>
      </c>
      <c r="V49" s="72">
        <v>1288.43</v>
      </c>
      <c r="W49" s="73">
        <v>507</v>
      </c>
      <c r="X49" s="72">
        <v>3481.5749999999998</v>
      </c>
      <c r="Y49" s="73">
        <v>6</v>
      </c>
      <c r="Z49" s="72">
        <v>210.68600000000001</v>
      </c>
      <c r="AA49" s="73">
        <v>24</v>
      </c>
      <c r="AB49" s="72">
        <v>143.803</v>
      </c>
      <c r="AC49" s="73">
        <v>146</v>
      </c>
      <c r="AD49" s="72">
        <v>618.30899999999997</v>
      </c>
      <c r="AE49" s="73">
        <v>254</v>
      </c>
      <c r="AF49" s="103">
        <v>717.33299999999997</v>
      </c>
      <c r="AG49" s="181"/>
      <c r="AH49" s="177"/>
      <c r="AI49" s="111">
        <v>256</v>
      </c>
      <c r="AJ49" s="72">
        <v>5957</v>
      </c>
      <c r="AK49" s="73">
        <v>59</v>
      </c>
      <c r="AL49" s="125">
        <v>406</v>
      </c>
      <c r="AM49" s="7"/>
      <c r="AN49" s="7"/>
    </row>
    <row r="50" spans="2:40" s="4" customFormat="1" ht="15" hidden="1" x14ac:dyDescent="0.2">
      <c r="B50" s="30"/>
      <c r="C50" s="32" t="s">
        <v>10</v>
      </c>
      <c r="D50" s="74">
        <f t="shared" si="11"/>
        <v>2298</v>
      </c>
      <c r="E50" s="134">
        <f t="shared" si="12"/>
        <v>12733.992</v>
      </c>
      <c r="F50" s="150">
        <f t="shared" si="13"/>
        <v>17.759076836320048</v>
      </c>
      <c r="G50" s="75">
        <v>90</v>
      </c>
      <c r="H50" s="76">
        <v>1600.1189999999999</v>
      </c>
      <c r="I50" s="77">
        <v>33</v>
      </c>
      <c r="J50" s="76">
        <v>295.70299999999997</v>
      </c>
      <c r="K50" s="228">
        <v>395</v>
      </c>
      <c r="L50" s="76">
        <v>853.60599999999999</v>
      </c>
      <c r="M50" s="77">
        <v>7</v>
      </c>
      <c r="N50" s="76">
        <v>25.135000000000002</v>
      </c>
      <c r="O50" s="228">
        <v>70</v>
      </c>
      <c r="P50" s="76">
        <v>667.98599999999999</v>
      </c>
      <c r="Q50" s="77">
        <v>105</v>
      </c>
      <c r="R50" s="76">
        <v>1578.7670000000001</v>
      </c>
      <c r="S50" s="228">
        <v>114</v>
      </c>
      <c r="T50" s="76">
        <v>111.21299999999999</v>
      </c>
      <c r="U50" s="77">
        <v>300</v>
      </c>
      <c r="V50" s="76">
        <v>1341.2570000000001</v>
      </c>
      <c r="W50" s="77">
        <v>673</v>
      </c>
      <c r="X50" s="76">
        <v>4359.0889999999999</v>
      </c>
      <c r="Y50" s="77">
        <v>54</v>
      </c>
      <c r="Z50" s="76">
        <v>260.15899999999999</v>
      </c>
      <c r="AA50" s="77">
        <v>38</v>
      </c>
      <c r="AB50" s="76">
        <v>190.62899999999999</v>
      </c>
      <c r="AC50" s="77">
        <v>84</v>
      </c>
      <c r="AD50" s="76">
        <v>428.702</v>
      </c>
      <c r="AE50" s="77">
        <v>335</v>
      </c>
      <c r="AF50" s="104">
        <v>1021.627</v>
      </c>
      <c r="AG50" s="181"/>
      <c r="AH50" s="177"/>
      <c r="AI50" s="112">
        <v>210</v>
      </c>
      <c r="AJ50" s="76">
        <v>4390</v>
      </c>
      <c r="AK50" s="77">
        <v>42</v>
      </c>
      <c r="AL50" s="126">
        <v>345</v>
      </c>
      <c r="AM50" s="7"/>
      <c r="AN50" s="7"/>
    </row>
    <row r="51" spans="2:40" s="4" customFormat="1" ht="15" hidden="1" x14ac:dyDescent="0.2">
      <c r="B51" s="30"/>
      <c r="C51" s="31" t="s">
        <v>11</v>
      </c>
      <c r="D51" s="74">
        <f t="shared" si="11"/>
        <v>2015</v>
      </c>
      <c r="E51" s="134">
        <f t="shared" si="12"/>
        <v>13937.419999999998</v>
      </c>
      <c r="F51" s="150">
        <f t="shared" si="13"/>
        <v>11.533533874779181</v>
      </c>
      <c r="G51" s="71">
        <v>88</v>
      </c>
      <c r="H51" s="72">
        <v>1225.252</v>
      </c>
      <c r="I51" s="73">
        <v>64</v>
      </c>
      <c r="J51" s="72">
        <v>888.32500000000005</v>
      </c>
      <c r="K51" s="227">
        <v>190</v>
      </c>
      <c r="L51" s="72">
        <v>577.02099999999996</v>
      </c>
      <c r="M51" s="73">
        <v>30</v>
      </c>
      <c r="N51" s="72">
        <v>142.65299999999999</v>
      </c>
      <c r="O51" s="227">
        <v>72</v>
      </c>
      <c r="P51" s="72">
        <v>150.69499999999999</v>
      </c>
      <c r="Q51" s="73">
        <v>107</v>
      </c>
      <c r="R51" s="72">
        <v>1567.5930000000001</v>
      </c>
      <c r="S51" s="227">
        <v>79</v>
      </c>
      <c r="T51" s="72">
        <v>434.90199999999999</v>
      </c>
      <c r="U51" s="73">
        <v>412</v>
      </c>
      <c r="V51" s="72">
        <v>1925.191</v>
      </c>
      <c r="W51" s="73">
        <v>511</v>
      </c>
      <c r="X51" s="72">
        <v>5376.5810000000001</v>
      </c>
      <c r="Y51" s="73">
        <v>16</v>
      </c>
      <c r="Z51" s="72">
        <v>226.785</v>
      </c>
      <c r="AA51" s="73">
        <v>18</v>
      </c>
      <c r="AB51" s="72">
        <v>167.58500000000001</v>
      </c>
      <c r="AC51" s="73">
        <v>131</v>
      </c>
      <c r="AD51" s="72">
        <v>544.072</v>
      </c>
      <c r="AE51" s="73">
        <v>297</v>
      </c>
      <c r="AF51" s="103">
        <v>710.76499999999999</v>
      </c>
      <c r="AG51" s="181"/>
      <c r="AH51" s="177"/>
      <c r="AI51" s="111">
        <v>224</v>
      </c>
      <c r="AJ51" s="72">
        <v>5214</v>
      </c>
      <c r="AK51" s="73">
        <v>30</v>
      </c>
      <c r="AL51" s="125">
        <v>413</v>
      </c>
      <c r="AM51" s="7"/>
      <c r="AN51" s="7"/>
    </row>
    <row r="52" spans="2:40" s="4" customFormat="1" ht="15" hidden="1" x14ac:dyDescent="0.2">
      <c r="B52" s="30"/>
      <c r="C52" s="31" t="s">
        <v>12</v>
      </c>
      <c r="D52" s="79">
        <f t="shared" si="11"/>
        <v>2058</v>
      </c>
      <c r="E52" s="141">
        <f t="shared" si="12"/>
        <v>15214.234</v>
      </c>
      <c r="F52" s="151">
        <f t="shared" si="13"/>
        <v>48.696085181784383</v>
      </c>
      <c r="G52" s="71">
        <v>129</v>
      </c>
      <c r="H52" s="72">
        <v>4079.9389999999999</v>
      </c>
      <c r="I52" s="73">
        <v>64</v>
      </c>
      <c r="J52" s="72">
        <v>684.86400000000003</v>
      </c>
      <c r="K52" s="227">
        <v>215</v>
      </c>
      <c r="L52" s="72">
        <v>492.12700000000001</v>
      </c>
      <c r="M52" s="73">
        <v>18</v>
      </c>
      <c r="N52" s="72">
        <v>155.91800000000001</v>
      </c>
      <c r="O52" s="227">
        <v>106</v>
      </c>
      <c r="P52" s="72">
        <v>297.62299999999999</v>
      </c>
      <c r="Q52" s="73">
        <v>96</v>
      </c>
      <c r="R52" s="72">
        <v>1404.43</v>
      </c>
      <c r="S52" s="227">
        <v>130</v>
      </c>
      <c r="T52" s="72">
        <v>459.7</v>
      </c>
      <c r="U52" s="73">
        <v>365</v>
      </c>
      <c r="V52" s="72">
        <v>1642.6659999999999</v>
      </c>
      <c r="W52" s="73">
        <v>451</v>
      </c>
      <c r="X52" s="72">
        <v>3852.5059999999999</v>
      </c>
      <c r="Y52" s="73">
        <v>21</v>
      </c>
      <c r="Z52" s="72">
        <v>319.42200000000003</v>
      </c>
      <c r="AA52" s="73">
        <v>15</v>
      </c>
      <c r="AB52" s="72">
        <v>116.047</v>
      </c>
      <c r="AC52" s="73">
        <v>88</v>
      </c>
      <c r="AD52" s="72">
        <v>409.22399999999999</v>
      </c>
      <c r="AE52" s="73">
        <v>360</v>
      </c>
      <c r="AF52" s="103">
        <v>1299.768</v>
      </c>
      <c r="AG52" s="181"/>
      <c r="AH52" s="177"/>
      <c r="AI52" s="111">
        <v>229</v>
      </c>
      <c r="AJ52" s="72">
        <v>6214</v>
      </c>
      <c r="AK52" s="73">
        <v>50</v>
      </c>
      <c r="AL52" s="125">
        <v>614</v>
      </c>
      <c r="AM52" s="7"/>
      <c r="AN52" s="7"/>
    </row>
    <row r="53" spans="2:40" s="4" customFormat="1" ht="15" x14ac:dyDescent="0.2">
      <c r="B53" s="48" t="s">
        <v>54</v>
      </c>
      <c r="C53" s="49" t="s">
        <v>49</v>
      </c>
      <c r="D53" s="86">
        <f>SUM(D41:D52)</f>
        <v>22561</v>
      </c>
      <c r="E53" s="137">
        <f>SUM(E41:E52)</f>
        <v>145675.701</v>
      </c>
      <c r="F53" s="148">
        <f>+E53/E39*100-100</f>
        <v>12.22325151353327</v>
      </c>
      <c r="G53" s="38">
        <f>SUM(G41:G52)</f>
        <v>1189</v>
      </c>
      <c r="H53" s="39">
        <f>SUM(H41:H52)</f>
        <v>25477.366999999998</v>
      </c>
      <c r="I53" s="40">
        <f t="shared" ref="I53:N53" si="14">SUM(I41:I52)</f>
        <v>607</v>
      </c>
      <c r="J53" s="39">
        <f t="shared" si="14"/>
        <v>6876.3730000000014</v>
      </c>
      <c r="K53" s="229">
        <f t="shared" si="14"/>
        <v>2819</v>
      </c>
      <c r="L53" s="39">
        <f t="shared" si="14"/>
        <v>7362.1350000000002</v>
      </c>
      <c r="M53" s="40">
        <f t="shared" si="14"/>
        <v>156</v>
      </c>
      <c r="N53" s="39">
        <f t="shared" si="14"/>
        <v>2288.3809999999999</v>
      </c>
      <c r="O53" s="229">
        <f>SUM(O41:O52)</f>
        <v>950</v>
      </c>
      <c r="P53" s="39">
        <f>SUM(P41:P52)</f>
        <v>3872.9710000000005</v>
      </c>
      <c r="Q53" s="40">
        <f t="shared" ref="Q53:V53" si="15">SUM(Q41:Q52)</f>
        <v>1050</v>
      </c>
      <c r="R53" s="39">
        <f t="shared" si="15"/>
        <v>16203.083000000001</v>
      </c>
      <c r="S53" s="229">
        <f t="shared" si="15"/>
        <v>1118</v>
      </c>
      <c r="T53" s="39">
        <f t="shared" si="15"/>
        <v>2712.9189999999999</v>
      </c>
      <c r="U53" s="40">
        <f t="shared" si="15"/>
        <v>3681</v>
      </c>
      <c r="V53" s="39">
        <f t="shared" si="15"/>
        <v>20136.534</v>
      </c>
      <c r="W53" s="116">
        <f>SUM(W41:W52)</f>
        <v>6097</v>
      </c>
      <c r="X53" s="42">
        <f>SUM(X41:X52)</f>
        <v>41351.21</v>
      </c>
      <c r="Y53" s="117">
        <f>SUM(Y41:Y52)</f>
        <v>204</v>
      </c>
      <c r="Z53" s="39">
        <f>SUM(Z41:Z52)</f>
        <v>1718.0040000000001</v>
      </c>
      <c r="AA53" s="40">
        <f t="shared" ref="AA53:AF53" si="16">SUM(AA41:AA52)</f>
        <v>350</v>
      </c>
      <c r="AB53" s="42">
        <f t="shared" si="16"/>
        <v>2817.2890000000002</v>
      </c>
      <c r="AC53" s="41">
        <f t="shared" si="16"/>
        <v>1283</v>
      </c>
      <c r="AD53" s="39">
        <f t="shared" si="16"/>
        <v>5403.4440000000004</v>
      </c>
      <c r="AE53" s="40">
        <f t="shared" si="16"/>
        <v>3057</v>
      </c>
      <c r="AF53" s="105">
        <f t="shared" si="16"/>
        <v>9455.9909999999982</v>
      </c>
      <c r="AG53" s="182"/>
      <c r="AH53" s="177"/>
      <c r="AI53" s="40">
        <f>SUM(AI41:AI52)</f>
        <v>2426</v>
      </c>
      <c r="AJ53" s="39">
        <f>SUM(AJ41:AJ52)</f>
        <v>55444</v>
      </c>
      <c r="AK53" s="40">
        <f>SUM(AK41:AK52)</f>
        <v>465</v>
      </c>
      <c r="AL53" s="42">
        <f>SUM(AL41:AL52)</f>
        <v>9238</v>
      </c>
      <c r="AM53" s="7"/>
      <c r="AN53" s="7"/>
    </row>
    <row r="54" spans="2:40" s="4" customFormat="1" ht="15.75" thickBot="1" x14ac:dyDescent="0.25">
      <c r="B54" s="165" t="s">
        <v>93</v>
      </c>
      <c r="C54" s="166"/>
      <c r="D54" s="156">
        <f>D53/D39-1</f>
        <v>-0.15691330343796717</v>
      </c>
      <c r="E54" s="157">
        <f>E53/E39-1</f>
        <v>0.12223251513533273</v>
      </c>
      <c r="F54" s="158"/>
      <c r="G54" s="159">
        <f t="shared" ref="G54:AF54" si="17">G53/G39-1</f>
        <v>-0.11664190193164936</v>
      </c>
      <c r="H54" s="160">
        <f t="shared" si="17"/>
        <v>0.27393019931117646</v>
      </c>
      <c r="I54" s="161">
        <f t="shared" si="17"/>
        <v>-0.10074074074074069</v>
      </c>
      <c r="J54" s="162">
        <f t="shared" si="17"/>
        <v>8.3859300753222676E-2</v>
      </c>
      <c r="K54" s="226">
        <f t="shared" si="17"/>
        <v>0.19651952461799671</v>
      </c>
      <c r="L54" s="160">
        <f t="shared" si="17"/>
        <v>0.16377648503265774</v>
      </c>
      <c r="M54" s="161">
        <f t="shared" si="17"/>
        <v>-0.1875</v>
      </c>
      <c r="N54" s="162">
        <f t="shared" si="17"/>
        <v>0.10863760078056761</v>
      </c>
      <c r="O54" s="226">
        <f t="shared" si="17"/>
        <v>-0.82692658043359446</v>
      </c>
      <c r="P54" s="160">
        <f t="shared" si="17"/>
        <v>0.31687482489139884</v>
      </c>
      <c r="Q54" s="161">
        <f t="shared" si="17"/>
        <v>9.375E-2</v>
      </c>
      <c r="R54" s="162">
        <f t="shared" si="17"/>
        <v>0.16279615339845765</v>
      </c>
      <c r="S54" s="226">
        <f t="shared" si="17"/>
        <v>4.9765258215962449E-2</v>
      </c>
      <c r="T54" s="160">
        <f t="shared" si="17"/>
        <v>0.28223962385254331</v>
      </c>
      <c r="U54" s="161">
        <f t="shared" si="17"/>
        <v>-3.9655622228019882E-2</v>
      </c>
      <c r="V54" s="162">
        <f t="shared" si="17"/>
        <v>0.16901183674372167</v>
      </c>
      <c r="W54" s="163">
        <f t="shared" si="17"/>
        <v>-4.8384579366318126E-2</v>
      </c>
      <c r="X54" s="162">
        <f t="shared" si="17"/>
        <v>-1.3738471512520167E-2</v>
      </c>
      <c r="Y54" s="163">
        <f t="shared" si="17"/>
        <v>-0.30136986301369861</v>
      </c>
      <c r="Z54" s="160">
        <f t="shared" si="17"/>
        <v>-1.3905733510653606E-2</v>
      </c>
      <c r="AA54" s="161">
        <f t="shared" si="17"/>
        <v>-0.17647058823529416</v>
      </c>
      <c r="AB54" s="162">
        <f t="shared" si="17"/>
        <v>4.2694650603587014E-2</v>
      </c>
      <c r="AC54" s="163">
        <f t="shared" si="17"/>
        <v>0.2529296875</v>
      </c>
      <c r="AD54" s="160">
        <f t="shared" si="17"/>
        <v>0.37854282928342609</v>
      </c>
      <c r="AE54" s="161">
        <f t="shared" si="17"/>
        <v>0.13390207715133529</v>
      </c>
      <c r="AF54" s="164">
        <f t="shared" si="17"/>
        <v>0.10369863116028055</v>
      </c>
      <c r="AG54" s="183"/>
      <c r="AH54" s="184"/>
      <c r="AI54" s="163">
        <f>AI53/AI39-1</f>
        <v>2.7095681625740831E-2</v>
      </c>
      <c r="AJ54" s="162">
        <f>AJ53/AJ39-1</f>
        <v>6.1738797395633815E-2</v>
      </c>
      <c r="AK54" s="163">
        <f>AK53/AK39-1</f>
        <v>0.10714285714285721</v>
      </c>
      <c r="AL54" s="160">
        <f>AL53/AL39-1</f>
        <v>-0.58147963575408879</v>
      </c>
      <c r="AM54" s="8"/>
      <c r="AN54" s="8"/>
    </row>
    <row r="55" spans="2:40" s="4" customFormat="1" ht="15" hidden="1" x14ac:dyDescent="0.2">
      <c r="B55" s="30" t="s">
        <v>34</v>
      </c>
      <c r="C55" s="153" t="s">
        <v>1</v>
      </c>
      <c r="D55" s="74">
        <f t="shared" ref="D55:D66" si="18">G55+I55+K55+M55+O55+Q55+S55+U55+W55+Y55+AA55+AC55+AE55</f>
        <v>1428</v>
      </c>
      <c r="E55" s="134">
        <f t="shared" ref="E55:E66" si="19">H55+J55+L55+N55+P55+R55+T55+V55+X55+Z55+AB55+AD55+AF55</f>
        <v>10135.513000000001</v>
      </c>
      <c r="F55" s="150">
        <f>+E55/E41*100-100</f>
        <v>23.74118487877459</v>
      </c>
      <c r="G55" s="71">
        <v>75</v>
      </c>
      <c r="H55" s="72">
        <v>2805.0859999999998</v>
      </c>
      <c r="I55" s="73">
        <v>49</v>
      </c>
      <c r="J55" s="72">
        <v>383.75299999999999</v>
      </c>
      <c r="K55" s="227">
        <v>171</v>
      </c>
      <c r="L55" s="72">
        <v>321.06700000000001</v>
      </c>
      <c r="M55" s="73">
        <v>12</v>
      </c>
      <c r="N55" s="72">
        <v>253.35900000000001</v>
      </c>
      <c r="O55" s="227">
        <v>58</v>
      </c>
      <c r="P55" s="72">
        <v>92.95</v>
      </c>
      <c r="Q55" s="73">
        <v>87</v>
      </c>
      <c r="R55" s="72">
        <v>1103.329</v>
      </c>
      <c r="S55" s="227">
        <v>46</v>
      </c>
      <c r="T55" s="72">
        <v>80.033000000000001</v>
      </c>
      <c r="U55" s="73">
        <v>246</v>
      </c>
      <c r="V55" s="72">
        <v>1246.6279999999999</v>
      </c>
      <c r="W55" s="73">
        <v>298</v>
      </c>
      <c r="X55" s="72">
        <v>2571.5889999999999</v>
      </c>
      <c r="Y55" s="73">
        <v>33</v>
      </c>
      <c r="Z55" s="72">
        <v>69.849999999999994</v>
      </c>
      <c r="AA55" s="73">
        <v>23</v>
      </c>
      <c r="AB55" s="72">
        <v>119.828</v>
      </c>
      <c r="AC55" s="73">
        <v>54</v>
      </c>
      <c r="AD55" s="72">
        <v>281.17399999999998</v>
      </c>
      <c r="AE55" s="73">
        <v>276</v>
      </c>
      <c r="AF55" s="103">
        <v>806.86699999999996</v>
      </c>
      <c r="AG55" s="181"/>
      <c r="AH55" s="177"/>
      <c r="AI55" s="111">
        <v>145</v>
      </c>
      <c r="AJ55" s="72">
        <v>3676</v>
      </c>
      <c r="AK55" s="73">
        <v>17</v>
      </c>
      <c r="AL55" s="125">
        <v>267</v>
      </c>
      <c r="AM55" s="7"/>
      <c r="AN55" s="7"/>
    </row>
    <row r="56" spans="2:40" s="4" customFormat="1" ht="15" hidden="1" x14ac:dyDescent="0.2">
      <c r="B56" s="30"/>
      <c r="C56" s="31" t="s">
        <v>2</v>
      </c>
      <c r="D56" s="74">
        <f t="shared" si="18"/>
        <v>1753</v>
      </c>
      <c r="E56" s="134">
        <f t="shared" si="19"/>
        <v>10001.894000000002</v>
      </c>
      <c r="F56" s="150">
        <f t="shared" ref="F56:F66" si="20">+E56/E42*100-100</f>
        <v>24.852611315920797</v>
      </c>
      <c r="G56" s="71">
        <v>115</v>
      </c>
      <c r="H56" s="72">
        <v>1847.837</v>
      </c>
      <c r="I56" s="73">
        <v>63</v>
      </c>
      <c r="J56" s="72">
        <v>418.27100000000002</v>
      </c>
      <c r="K56" s="227">
        <v>214</v>
      </c>
      <c r="L56" s="72">
        <v>461.73500000000001</v>
      </c>
      <c r="M56" s="73">
        <v>13</v>
      </c>
      <c r="N56" s="72">
        <v>121.73099999999999</v>
      </c>
      <c r="O56" s="227">
        <v>71</v>
      </c>
      <c r="P56" s="72">
        <v>336.56700000000001</v>
      </c>
      <c r="Q56" s="73">
        <v>98</v>
      </c>
      <c r="R56" s="72">
        <v>1365.8920000000001</v>
      </c>
      <c r="S56" s="227">
        <v>70</v>
      </c>
      <c r="T56" s="72">
        <v>51.475000000000001</v>
      </c>
      <c r="U56" s="73">
        <v>331</v>
      </c>
      <c r="V56" s="72">
        <v>1594.817</v>
      </c>
      <c r="W56" s="73">
        <v>423</v>
      </c>
      <c r="X56" s="72">
        <v>2695.7370000000001</v>
      </c>
      <c r="Y56" s="73">
        <v>8</v>
      </c>
      <c r="Z56" s="72">
        <v>16.68</v>
      </c>
      <c r="AA56" s="73">
        <v>29</v>
      </c>
      <c r="AB56" s="72">
        <v>155.50700000000001</v>
      </c>
      <c r="AC56" s="73">
        <v>96</v>
      </c>
      <c r="AD56" s="72">
        <v>410.60700000000003</v>
      </c>
      <c r="AE56" s="73">
        <v>222</v>
      </c>
      <c r="AF56" s="103">
        <v>525.03800000000001</v>
      </c>
      <c r="AG56" s="181"/>
      <c r="AH56" s="177"/>
      <c r="AI56" s="111">
        <v>231</v>
      </c>
      <c r="AJ56" s="72">
        <v>5922</v>
      </c>
      <c r="AK56" s="73">
        <v>16</v>
      </c>
      <c r="AL56" s="125">
        <v>202</v>
      </c>
      <c r="AM56" s="7"/>
      <c r="AN56" s="7"/>
    </row>
    <row r="57" spans="2:40" s="4" customFormat="1" ht="15" hidden="1" x14ac:dyDescent="0.2">
      <c r="B57" s="30"/>
      <c r="C57" s="31" t="s">
        <v>3</v>
      </c>
      <c r="D57" s="74">
        <f t="shared" si="18"/>
        <v>2111</v>
      </c>
      <c r="E57" s="134">
        <f t="shared" si="19"/>
        <v>14098.358000000002</v>
      </c>
      <c r="F57" s="152">
        <f t="shared" si="20"/>
        <v>1.118812735482777</v>
      </c>
      <c r="G57" s="71">
        <v>93</v>
      </c>
      <c r="H57" s="72">
        <v>2619.877</v>
      </c>
      <c r="I57" s="73">
        <v>77</v>
      </c>
      <c r="J57" s="72">
        <v>580.37099999999998</v>
      </c>
      <c r="K57" s="227">
        <v>244</v>
      </c>
      <c r="L57" s="72">
        <v>399.274</v>
      </c>
      <c r="M57" s="73">
        <v>18</v>
      </c>
      <c r="N57" s="72">
        <v>136.50700000000001</v>
      </c>
      <c r="O57" s="227">
        <v>144</v>
      </c>
      <c r="P57" s="72">
        <v>548.51300000000003</v>
      </c>
      <c r="Q57" s="73">
        <v>93</v>
      </c>
      <c r="R57" s="72">
        <v>1405.0740000000001</v>
      </c>
      <c r="S57" s="227">
        <v>54</v>
      </c>
      <c r="T57" s="72">
        <v>160.04900000000001</v>
      </c>
      <c r="U57" s="73">
        <v>360</v>
      </c>
      <c r="V57" s="72">
        <v>1684.6310000000001</v>
      </c>
      <c r="W57" s="73">
        <v>602</v>
      </c>
      <c r="X57" s="72">
        <v>4560.6760000000004</v>
      </c>
      <c r="Y57" s="73">
        <v>6</v>
      </c>
      <c r="Z57" s="72">
        <v>82.686000000000007</v>
      </c>
      <c r="AA57" s="73">
        <v>29</v>
      </c>
      <c r="AB57" s="72">
        <v>126.77200000000001</v>
      </c>
      <c r="AC57" s="73">
        <v>89</v>
      </c>
      <c r="AD57" s="72">
        <v>568.11800000000005</v>
      </c>
      <c r="AE57" s="73">
        <v>302</v>
      </c>
      <c r="AF57" s="103">
        <v>1225.81</v>
      </c>
      <c r="AG57" s="181"/>
      <c r="AH57" s="177"/>
      <c r="AI57" s="111">
        <v>278</v>
      </c>
      <c r="AJ57" s="72">
        <v>9142</v>
      </c>
      <c r="AK57" s="73">
        <v>66</v>
      </c>
      <c r="AL57" s="125">
        <v>3087</v>
      </c>
      <c r="AM57" s="7"/>
      <c r="AN57" s="7"/>
    </row>
    <row r="58" spans="2:40" s="4" customFormat="1" ht="15" hidden="1" x14ac:dyDescent="0.2">
      <c r="B58" s="30"/>
      <c r="C58" s="32" t="s">
        <v>4</v>
      </c>
      <c r="D58" s="78">
        <f t="shared" si="18"/>
        <v>1710</v>
      </c>
      <c r="E58" s="136">
        <f t="shared" si="19"/>
        <v>11367.273999999998</v>
      </c>
      <c r="F58" s="150">
        <f t="shared" si="20"/>
        <v>-21.361672795516526</v>
      </c>
      <c r="G58" s="75">
        <v>80</v>
      </c>
      <c r="H58" s="76">
        <v>1286.952</v>
      </c>
      <c r="I58" s="77">
        <v>86</v>
      </c>
      <c r="J58" s="76">
        <v>617.87300000000005</v>
      </c>
      <c r="K58" s="228">
        <v>148</v>
      </c>
      <c r="L58" s="76">
        <v>314.35899999999998</v>
      </c>
      <c r="M58" s="77">
        <v>17</v>
      </c>
      <c r="N58" s="76">
        <v>112.88</v>
      </c>
      <c r="O58" s="228">
        <v>95</v>
      </c>
      <c r="P58" s="76">
        <v>443.02199999999999</v>
      </c>
      <c r="Q58" s="77">
        <v>83</v>
      </c>
      <c r="R58" s="76">
        <v>1203.1969999999999</v>
      </c>
      <c r="S58" s="228">
        <v>88</v>
      </c>
      <c r="T58" s="76">
        <v>259.82400000000001</v>
      </c>
      <c r="U58" s="77">
        <v>290</v>
      </c>
      <c r="V58" s="76">
        <v>1661.105</v>
      </c>
      <c r="W58" s="77">
        <v>470</v>
      </c>
      <c r="X58" s="76">
        <v>3856.5949999999998</v>
      </c>
      <c r="Y58" s="77">
        <v>12</v>
      </c>
      <c r="Z58" s="76">
        <v>72.900999999999996</v>
      </c>
      <c r="AA58" s="77">
        <v>26</v>
      </c>
      <c r="AB58" s="76">
        <v>187.07599999999999</v>
      </c>
      <c r="AC58" s="77">
        <v>84</v>
      </c>
      <c r="AD58" s="76">
        <v>549.49</v>
      </c>
      <c r="AE58" s="77">
        <v>231</v>
      </c>
      <c r="AF58" s="104">
        <v>802</v>
      </c>
      <c r="AG58" s="181"/>
      <c r="AH58" s="177"/>
      <c r="AI58" s="112">
        <v>242</v>
      </c>
      <c r="AJ58" s="76">
        <v>6093</v>
      </c>
      <c r="AK58" s="77">
        <v>43</v>
      </c>
      <c r="AL58" s="126">
        <v>2924</v>
      </c>
      <c r="AM58" s="7"/>
      <c r="AN58" s="7"/>
    </row>
    <row r="59" spans="2:40" s="4" customFormat="1" ht="15" hidden="1" x14ac:dyDescent="0.2">
      <c r="B59" s="30"/>
      <c r="C59" s="31" t="s">
        <v>5</v>
      </c>
      <c r="D59" s="74">
        <f t="shared" si="18"/>
        <v>1795</v>
      </c>
      <c r="E59" s="134">
        <f t="shared" si="19"/>
        <v>14288.263000000003</v>
      </c>
      <c r="F59" s="150">
        <f t="shared" si="20"/>
        <v>36.900043345772417</v>
      </c>
      <c r="G59" s="71">
        <v>84</v>
      </c>
      <c r="H59" s="72">
        <v>4518.5640000000003</v>
      </c>
      <c r="I59" s="73">
        <v>75</v>
      </c>
      <c r="J59" s="72">
        <v>845.97900000000004</v>
      </c>
      <c r="K59" s="227">
        <v>268</v>
      </c>
      <c r="L59" s="72">
        <v>458.60700000000003</v>
      </c>
      <c r="M59" s="73">
        <v>5</v>
      </c>
      <c r="N59" s="72">
        <v>63.500999999999998</v>
      </c>
      <c r="O59" s="227">
        <v>66</v>
      </c>
      <c r="P59" s="72">
        <v>80.727999999999994</v>
      </c>
      <c r="Q59" s="73">
        <v>86</v>
      </c>
      <c r="R59" s="72">
        <v>1394.421</v>
      </c>
      <c r="S59" s="227">
        <v>45</v>
      </c>
      <c r="T59" s="72">
        <v>206.68799999999999</v>
      </c>
      <c r="U59" s="73">
        <v>293</v>
      </c>
      <c r="V59" s="72">
        <v>1374.9059999999999</v>
      </c>
      <c r="W59" s="73">
        <v>432</v>
      </c>
      <c r="X59" s="72">
        <v>3620.9679999999998</v>
      </c>
      <c r="Y59" s="73">
        <v>42</v>
      </c>
      <c r="Z59" s="72">
        <v>250.88399999999999</v>
      </c>
      <c r="AA59" s="73">
        <v>46</v>
      </c>
      <c r="AB59" s="72">
        <v>319.86900000000003</v>
      </c>
      <c r="AC59" s="73">
        <v>74</v>
      </c>
      <c r="AD59" s="72">
        <v>153.822</v>
      </c>
      <c r="AE59" s="73">
        <v>279</v>
      </c>
      <c r="AF59" s="103">
        <v>999.32600000000002</v>
      </c>
      <c r="AG59" s="181"/>
      <c r="AH59" s="177"/>
      <c r="AI59" s="111">
        <v>273</v>
      </c>
      <c r="AJ59" s="72">
        <v>7834</v>
      </c>
      <c r="AK59" s="73">
        <v>52</v>
      </c>
      <c r="AL59" s="125">
        <v>988</v>
      </c>
      <c r="AM59" s="7"/>
      <c r="AN59" s="7"/>
    </row>
    <row r="60" spans="2:40" s="4" customFormat="1" ht="15" hidden="1" x14ac:dyDescent="0.2">
      <c r="B60" s="30"/>
      <c r="C60" s="31" t="s">
        <v>6</v>
      </c>
      <c r="D60" s="68">
        <f t="shared" si="18"/>
        <v>2064</v>
      </c>
      <c r="E60" s="135">
        <f t="shared" si="19"/>
        <v>13376.291000000001</v>
      </c>
      <c r="F60" s="152">
        <f t="shared" si="20"/>
        <v>16.751982671924793</v>
      </c>
      <c r="G60" s="71">
        <v>81</v>
      </c>
      <c r="H60" s="72">
        <v>1004.909</v>
      </c>
      <c r="I60" s="73">
        <v>55</v>
      </c>
      <c r="J60" s="72">
        <v>503.22</v>
      </c>
      <c r="K60" s="227">
        <v>317</v>
      </c>
      <c r="L60" s="72">
        <v>378.17200000000003</v>
      </c>
      <c r="M60" s="73">
        <v>15</v>
      </c>
      <c r="N60" s="72">
        <v>197.33600000000001</v>
      </c>
      <c r="O60" s="227">
        <v>75</v>
      </c>
      <c r="P60" s="72">
        <v>288.02600000000001</v>
      </c>
      <c r="Q60" s="73">
        <v>109</v>
      </c>
      <c r="R60" s="72">
        <v>1967.153</v>
      </c>
      <c r="S60" s="227">
        <v>52</v>
      </c>
      <c r="T60" s="72">
        <v>180.06</v>
      </c>
      <c r="U60" s="73">
        <v>324</v>
      </c>
      <c r="V60" s="72">
        <v>2624.498</v>
      </c>
      <c r="W60" s="73">
        <v>635</v>
      </c>
      <c r="X60" s="72">
        <v>4755.7349999999997</v>
      </c>
      <c r="Y60" s="73">
        <v>34</v>
      </c>
      <c r="Z60" s="72">
        <v>294.49200000000002</v>
      </c>
      <c r="AA60" s="73">
        <v>36</v>
      </c>
      <c r="AB60" s="72">
        <v>119.794</v>
      </c>
      <c r="AC60" s="73">
        <v>84</v>
      </c>
      <c r="AD60" s="72">
        <v>296.17200000000003</v>
      </c>
      <c r="AE60" s="73">
        <v>247</v>
      </c>
      <c r="AF60" s="103">
        <v>766.72400000000005</v>
      </c>
      <c r="AG60" s="181"/>
      <c r="AH60" s="177"/>
      <c r="AI60" s="111">
        <v>306</v>
      </c>
      <c r="AJ60" s="72">
        <v>9009</v>
      </c>
      <c r="AK60" s="73">
        <v>46</v>
      </c>
      <c r="AL60" s="125">
        <v>494</v>
      </c>
      <c r="AM60" s="7"/>
      <c r="AN60" s="7"/>
    </row>
    <row r="61" spans="2:40" s="4" customFormat="1" ht="15" hidden="1" x14ac:dyDescent="0.2">
      <c r="B61" s="30"/>
      <c r="C61" s="32" t="s">
        <v>7</v>
      </c>
      <c r="D61" s="74">
        <f t="shared" si="18"/>
        <v>1709</v>
      </c>
      <c r="E61" s="134">
        <f t="shared" si="19"/>
        <v>14123</v>
      </c>
      <c r="F61" s="150">
        <f t="shared" si="20"/>
        <v>13.999323575492767</v>
      </c>
      <c r="G61" s="75">
        <v>78</v>
      </c>
      <c r="H61" s="76">
        <v>3586</v>
      </c>
      <c r="I61" s="77">
        <v>52</v>
      </c>
      <c r="J61" s="76">
        <v>510</v>
      </c>
      <c r="K61" s="228">
        <v>278</v>
      </c>
      <c r="L61" s="76">
        <v>685</v>
      </c>
      <c r="M61" s="77">
        <v>7</v>
      </c>
      <c r="N61" s="76">
        <v>121</v>
      </c>
      <c r="O61" s="228">
        <v>67</v>
      </c>
      <c r="P61" s="76">
        <v>243</v>
      </c>
      <c r="Q61" s="77">
        <v>114</v>
      </c>
      <c r="R61" s="76">
        <v>2158</v>
      </c>
      <c r="S61" s="228">
        <v>76</v>
      </c>
      <c r="T61" s="76">
        <v>235</v>
      </c>
      <c r="U61" s="77">
        <v>214</v>
      </c>
      <c r="V61" s="76">
        <v>1196</v>
      </c>
      <c r="W61" s="77">
        <v>521</v>
      </c>
      <c r="X61" s="76">
        <v>3510</v>
      </c>
      <c r="Y61" s="77">
        <v>7</v>
      </c>
      <c r="Z61" s="76">
        <v>352</v>
      </c>
      <c r="AA61" s="77">
        <v>20</v>
      </c>
      <c r="AB61" s="76">
        <v>224</v>
      </c>
      <c r="AC61" s="77">
        <v>41</v>
      </c>
      <c r="AD61" s="76">
        <v>430</v>
      </c>
      <c r="AE61" s="77">
        <v>234</v>
      </c>
      <c r="AF61" s="104">
        <v>873</v>
      </c>
      <c r="AG61" s="181"/>
      <c r="AH61" s="177"/>
      <c r="AI61" s="112">
        <v>260</v>
      </c>
      <c r="AJ61" s="76">
        <v>8013</v>
      </c>
      <c r="AK61" s="77">
        <v>62</v>
      </c>
      <c r="AL61" s="126">
        <v>811</v>
      </c>
      <c r="AM61" s="7"/>
      <c r="AN61" s="7"/>
    </row>
    <row r="62" spans="2:40" s="4" customFormat="1" ht="15" hidden="1" x14ac:dyDescent="0.2">
      <c r="B62" s="30"/>
      <c r="C62" s="31" t="s">
        <v>8</v>
      </c>
      <c r="D62" s="74">
        <f t="shared" si="18"/>
        <v>1665</v>
      </c>
      <c r="E62" s="134">
        <f t="shared" si="19"/>
        <v>14208</v>
      </c>
      <c r="F62" s="150">
        <f t="shared" si="20"/>
        <v>20.339511913510051</v>
      </c>
      <c r="G62" s="71">
        <v>91</v>
      </c>
      <c r="H62" s="72">
        <v>2510</v>
      </c>
      <c r="I62" s="73">
        <v>51</v>
      </c>
      <c r="J62" s="72">
        <v>407</v>
      </c>
      <c r="K62" s="227">
        <v>185</v>
      </c>
      <c r="L62" s="72">
        <v>897</v>
      </c>
      <c r="M62" s="73">
        <v>21</v>
      </c>
      <c r="N62" s="72">
        <v>807</v>
      </c>
      <c r="O62" s="227">
        <v>55</v>
      </c>
      <c r="P62" s="72">
        <v>348</v>
      </c>
      <c r="Q62" s="73">
        <v>68</v>
      </c>
      <c r="R62" s="72">
        <v>1327</v>
      </c>
      <c r="S62" s="227">
        <v>116</v>
      </c>
      <c r="T62" s="72">
        <v>145</v>
      </c>
      <c r="U62" s="73">
        <v>271</v>
      </c>
      <c r="V62" s="72">
        <v>1700</v>
      </c>
      <c r="W62" s="73">
        <v>568</v>
      </c>
      <c r="X62" s="72">
        <v>4592</v>
      </c>
      <c r="Y62" s="73">
        <v>9</v>
      </c>
      <c r="Z62" s="72">
        <v>215</v>
      </c>
      <c r="AA62" s="73">
        <v>18</v>
      </c>
      <c r="AB62" s="72">
        <v>108</v>
      </c>
      <c r="AC62" s="73">
        <v>55</v>
      </c>
      <c r="AD62" s="72">
        <v>367</v>
      </c>
      <c r="AE62" s="73">
        <v>157</v>
      </c>
      <c r="AF62" s="103">
        <v>785</v>
      </c>
      <c r="AG62" s="181"/>
      <c r="AH62" s="177"/>
      <c r="AI62" s="111">
        <v>240</v>
      </c>
      <c r="AJ62" s="72">
        <v>6110</v>
      </c>
      <c r="AK62" s="73">
        <v>24</v>
      </c>
      <c r="AL62" s="125">
        <v>851</v>
      </c>
      <c r="AM62" s="7"/>
      <c r="AN62" s="7"/>
    </row>
    <row r="63" spans="2:40" s="4" customFormat="1" hidden="1" x14ac:dyDescent="0.15">
      <c r="B63" s="30"/>
      <c r="C63" s="31" t="s">
        <v>9</v>
      </c>
      <c r="D63" s="68">
        <f t="shared" si="18"/>
        <v>1879</v>
      </c>
      <c r="E63" s="135">
        <f t="shared" si="19"/>
        <v>12752</v>
      </c>
      <c r="F63" s="152">
        <f t="shared" si="20"/>
        <v>-2.666979711805098</v>
      </c>
      <c r="G63" s="71">
        <v>91</v>
      </c>
      <c r="H63" s="72">
        <v>1145</v>
      </c>
      <c r="I63" s="73">
        <v>47</v>
      </c>
      <c r="J63" s="72">
        <v>331</v>
      </c>
      <c r="K63" s="227">
        <v>220</v>
      </c>
      <c r="L63" s="72">
        <v>212</v>
      </c>
      <c r="M63" s="73">
        <v>6</v>
      </c>
      <c r="N63" s="72">
        <v>49</v>
      </c>
      <c r="O63" s="227">
        <v>71</v>
      </c>
      <c r="P63" s="72">
        <v>412</v>
      </c>
      <c r="Q63" s="73">
        <v>111</v>
      </c>
      <c r="R63" s="72">
        <v>1986</v>
      </c>
      <c r="S63" s="227">
        <v>57</v>
      </c>
      <c r="T63" s="72">
        <v>341</v>
      </c>
      <c r="U63" s="73">
        <v>239</v>
      </c>
      <c r="V63" s="72">
        <v>1311</v>
      </c>
      <c r="W63" s="73">
        <v>677</v>
      </c>
      <c r="X63" s="72">
        <v>5533</v>
      </c>
      <c r="Y63" s="73">
        <v>59</v>
      </c>
      <c r="Z63" s="72">
        <v>254</v>
      </c>
      <c r="AA63" s="73">
        <v>22</v>
      </c>
      <c r="AB63" s="72">
        <v>65</v>
      </c>
      <c r="AC63" s="73">
        <v>62</v>
      </c>
      <c r="AD63" s="72">
        <v>378</v>
      </c>
      <c r="AE63" s="73">
        <v>217</v>
      </c>
      <c r="AF63" s="103">
        <v>735</v>
      </c>
      <c r="AG63" s="181"/>
      <c r="AH63" s="175"/>
      <c r="AI63" s="111">
        <v>284</v>
      </c>
      <c r="AJ63" s="72">
        <v>8494</v>
      </c>
      <c r="AK63" s="73">
        <v>52</v>
      </c>
      <c r="AL63" s="125">
        <v>1558</v>
      </c>
    </row>
    <row r="64" spans="2:40" s="4" customFormat="1" hidden="1" x14ac:dyDescent="0.15">
      <c r="B64" s="30"/>
      <c r="C64" s="32" t="s">
        <v>10</v>
      </c>
      <c r="D64" s="74">
        <f t="shared" si="18"/>
        <v>1575</v>
      </c>
      <c r="E64" s="134">
        <f t="shared" si="19"/>
        <v>13021</v>
      </c>
      <c r="F64" s="150">
        <f t="shared" si="20"/>
        <v>2.2538729410227347</v>
      </c>
      <c r="G64" s="75">
        <v>111</v>
      </c>
      <c r="H64" s="76">
        <v>1879</v>
      </c>
      <c r="I64" s="77">
        <v>59</v>
      </c>
      <c r="J64" s="76">
        <v>696</v>
      </c>
      <c r="K64" s="228">
        <v>128</v>
      </c>
      <c r="L64" s="76">
        <v>410</v>
      </c>
      <c r="M64" s="77">
        <v>11</v>
      </c>
      <c r="N64" s="76">
        <v>84</v>
      </c>
      <c r="O64" s="228">
        <v>66</v>
      </c>
      <c r="P64" s="76">
        <v>155</v>
      </c>
      <c r="Q64" s="77">
        <v>116</v>
      </c>
      <c r="R64" s="76">
        <v>2095</v>
      </c>
      <c r="S64" s="228">
        <v>51</v>
      </c>
      <c r="T64" s="76">
        <v>279</v>
      </c>
      <c r="U64" s="77">
        <v>197</v>
      </c>
      <c r="V64" s="76">
        <v>1945</v>
      </c>
      <c r="W64" s="77">
        <v>510</v>
      </c>
      <c r="X64" s="76">
        <v>3315</v>
      </c>
      <c r="Y64" s="77">
        <v>24</v>
      </c>
      <c r="Z64" s="76">
        <v>781</v>
      </c>
      <c r="AA64" s="77">
        <v>18</v>
      </c>
      <c r="AB64" s="76">
        <v>126</v>
      </c>
      <c r="AC64" s="77">
        <v>90</v>
      </c>
      <c r="AD64" s="76">
        <v>460</v>
      </c>
      <c r="AE64" s="77">
        <v>194</v>
      </c>
      <c r="AF64" s="104">
        <v>796</v>
      </c>
      <c r="AG64" s="181"/>
      <c r="AH64" s="175"/>
      <c r="AI64" s="112">
        <v>223</v>
      </c>
      <c r="AJ64" s="76">
        <v>5233</v>
      </c>
      <c r="AK64" s="77">
        <v>83</v>
      </c>
      <c r="AL64" s="126">
        <v>360</v>
      </c>
    </row>
    <row r="65" spans="2:42" s="4" customFormat="1" hidden="1" x14ac:dyDescent="0.15">
      <c r="B65" s="30"/>
      <c r="C65" s="31" t="s">
        <v>11</v>
      </c>
      <c r="D65" s="74">
        <f t="shared" si="18"/>
        <v>1896</v>
      </c>
      <c r="E65" s="134">
        <f t="shared" si="19"/>
        <v>10891</v>
      </c>
      <c r="F65" s="150">
        <f t="shared" si="20"/>
        <v>-21.857847435178087</v>
      </c>
      <c r="G65" s="71">
        <v>83</v>
      </c>
      <c r="H65" s="72">
        <v>1478</v>
      </c>
      <c r="I65" s="73">
        <v>65</v>
      </c>
      <c r="J65" s="72">
        <v>523</v>
      </c>
      <c r="K65" s="227">
        <v>244</v>
      </c>
      <c r="L65" s="72">
        <v>323</v>
      </c>
      <c r="M65" s="73">
        <v>9</v>
      </c>
      <c r="N65" s="72">
        <v>84</v>
      </c>
      <c r="O65" s="227">
        <v>66</v>
      </c>
      <c r="P65" s="72">
        <v>120</v>
      </c>
      <c r="Q65" s="73">
        <v>105</v>
      </c>
      <c r="R65" s="72">
        <v>2100</v>
      </c>
      <c r="S65" s="227">
        <v>115</v>
      </c>
      <c r="T65" s="72">
        <v>309</v>
      </c>
      <c r="U65" s="73">
        <v>243</v>
      </c>
      <c r="V65" s="72">
        <v>1195</v>
      </c>
      <c r="W65" s="73">
        <v>448</v>
      </c>
      <c r="X65" s="72">
        <v>3258</v>
      </c>
      <c r="Y65" s="73">
        <v>62</v>
      </c>
      <c r="Z65" s="72">
        <v>595</v>
      </c>
      <c r="AA65" s="73">
        <v>15</v>
      </c>
      <c r="AB65" s="72">
        <v>81</v>
      </c>
      <c r="AC65" s="73">
        <v>41</v>
      </c>
      <c r="AD65" s="72">
        <v>309</v>
      </c>
      <c r="AE65" s="73">
        <v>400</v>
      </c>
      <c r="AF65" s="103">
        <v>516</v>
      </c>
      <c r="AG65" s="181"/>
      <c r="AH65" s="175"/>
      <c r="AI65" s="111">
        <v>250</v>
      </c>
      <c r="AJ65" s="72">
        <v>5559</v>
      </c>
      <c r="AK65" s="73">
        <v>59</v>
      </c>
      <c r="AL65" s="125">
        <v>371</v>
      </c>
    </row>
    <row r="66" spans="2:42" s="4" customFormat="1" hidden="1" x14ac:dyDescent="0.15">
      <c r="B66" s="30"/>
      <c r="C66" s="31" t="s">
        <v>12</v>
      </c>
      <c r="D66" s="79">
        <f t="shared" si="18"/>
        <v>2013</v>
      </c>
      <c r="E66" s="141">
        <f t="shared" si="19"/>
        <v>12503</v>
      </c>
      <c r="F66" s="151">
        <f t="shared" si="20"/>
        <v>-17.820377943444271</v>
      </c>
      <c r="G66" s="71">
        <v>104</v>
      </c>
      <c r="H66" s="72">
        <v>1489</v>
      </c>
      <c r="I66" s="73">
        <v>59</v>
      </c>
      <c r="J66" s="72">
        <v>695</v>
      </c>
      <c r="K66" s="227">
        <v>248</v>
      </c>
      <c r="L66" s="72">
        <v>728</v>
      </c>
      <c r="M66" s="73">
        <v>11</v>
      </c>
      <c r="N66" s="72">
        <v>55</v>
      </c>
      <c r="O66" s="227">
        <v>104</v>
      </c>
      <c r="P66" s="72">
        <v>147</v>
      </c>
      <c r="Q66" s="73">
        <v>149</v>
      </c>
      <c r="R66" s="72">
        <v>2135</v>
      </c>
      <c r="S66" s="227">
        <v>65</v>
      </c>
      <c r="T66" s="72">
        <v>106</v>
      </c>
      <c r="U66" s="73">
        <v>281</v>
      </c>
      <c r="V66" s="72">
        <v>2124</v>
      </c>
      <c r="W66" s="73">
        <v>674</v>
      </c>
      <c r="X66" s="72">
        <v>3225</v>
      </c>
      <c r="Y66" s="73">
        <v>23</v>
      </c>
      <c r="Z66" s="72">
        <v>147</v>
      </c>
      <c r="AA66" s="73">
        <v>27</v>
      </c>
      <c r="AB66" s="72">
        <v>321</v>
      </c>
      <c r="AC66" s="73">
        <v>60</v>
      </c>
      <c r="AD66" s="72">
        <v>640</v>
      </c>
      <c r="AE66" s="73">
        <v>208</v>
      </c>
      <c r="AF66" s="103">
        <v>691</v>
      </c>
      <c r="AG66" s="181"/>
      <c r="AH66" s="175"/>
      <c r="AI66" s="111">
        <v>266</v>
      </c>
      <c r="AJ66" s="72">
        <v>6147</v>
      </c>
      <c r="AK66" s="73">
        <v>60</v>
      </c>
      <c r="AL66" s="125">
        <v>2684</v>
      </c>
    </row>
    <row r="67" spans="2:42" s="4" customFormat="1" ht="15" x14ac:dyDescent="0.2">
      <c r="B67" s="128" t="s">
        <v>55</v>
      </c>
      <c r="C67" s="129" t="s">
        <v>49</v>
      </c>
      <c r="D67" s="86">
        <f>SUM(D55:D66)</f>
        <v>21598</v>
      </c>
      <c r="E67" s="137">
        <f>SUM(E55:E66)</f>
        <v>150765.59299999999</v>
      </c>
      <c r="F67" s="148">
        <f>+E67/E53*100-100</f>
        <v>3.4939883350895826</v>
      </c>
      <c r="G67" s="80">
        <f t="shared" ref="G67:AB67" si="21">SUM(G55:G66)</f>
        <v>1086</v>
      </c>
      <c r="H67" s="83">
        <f t="shared" si="21"/>
        <v>26170.224999999999</v>
      </c>
      <c r="I67" s="84">
        <f t="shared" si="21"/>
        <v>738</v>
      </c>
      <c r="J67" s="83">
        <f t="shared" si="21"/>
        <v>6511.4670000000006</v>
      </c>
      <c r="K67" s="196">
        <f t="shared" si="21"/>
        <v>2665</v>
      </c>
      <c r="L67" s="83">
        <f t="shared" si="21"/>
        <v>5588.2139999999999</v>
      </c>
      <c r="M67" s="84">
        <f t="shared" si="21"/>
        <v>145</v>
      </c>
      <c r="N67" s="83">
        <f t="shared" si="21"/>
        <v>2085.3140000000003</v>
      </c>
      <c r="O67" s="196">
        <f t="shared" si="21"/>
        <v>938</v>
      </c>
      <c r="P67" s="83">
        <f t="shared" si="21"/>
        <v>3214.806</v>
      </c>
      <c r="Q67" s="84">
        <f t="shared" si="21"/>
        <v>1219</v>
      </c>
      <c r="R67" s="83">
        <f t="shared" si="21"/>
        <v>20240.065999999999</v>
      </c>
      <c r="S67" s="196">
        <f t="shared" si="21"/>
        <v>835</v>
      </c>
      <c r="T67" s="83">
        <f t="shared" si="21"/>
        <v>2353.1289999999999</v>
      </c>
      <c r="U67" s="84">
        <f t="shared" si="21"/>
        <v>3289</v>
      </c>
      <c r="V67" s="81">
        <f t="shared" si="21"/>
        <v>19657.584999999999</v>
      </c>
      <c r="W67" s="82">
        <f t="shared" si="21"/>
        <v>6258</v>
      </c>
      <c r="X67" s="83">
        <f t="shared" si="21"/>
        <v>45494.3</v>
      </c>
      <c r="Y67" s="84">
        <f t="shared" si="21"/>
        <v>319</v>
      </c>
      <c r="Z67" s="81">
        <f t="shared" si="21"/>
        <v>3131.4929999999999</v>
      </c>
      <c r="AA67" s="82">
        <f t="shared" si="21"/>
        <v>309</v>
      </c>
      <c r="AB67" s="83">
        <f t="shared" si="21"/>
        <v>1953.846</v>
      </c>
      <c r="AC67" s="84">
        <f>SUM(AC55:AC66)</f>
        <v>830</v>
      </c>
      <c r="AD67" s="83">
        <f>SUM(AD55:AD66)</f>
        <v>4843.3829999999998</v>
      </c>
      <c r="AE67" s="84">
        <f>SUM(AE55:AE66)</f>
        <v>2967</v>
      </c>
      <c r="AF67" s="85">
        <f>SUM(AF55:AF66)</f>
        <v>9521.7649999999994</v>
      </c>
      <c r="AG67" s="180"/>
      <c r="AH67" s="177"/>
      <c r="AI67" s="84">
        <f>SUM(AI55:AI66)</f>
        <v>2998</v>
      </c>
      <c r="AJ67" s="83">
        <f>SUM(AJ55:AJ66)</f>
        <v>81232</v>
      </c>
      <c r="AK67" s="84">
        <f>SUM(AK55:AK66)</f>
        <v>580</v>
      </c>
      <c r="AL67" s="81">
        <f>SUM(AL55:AL66)</f>
        <v>14597</v>
      </c>
      <c r="AM67" s="7"/>
      <c r="AN67" s="7"/>
    </row>
    <row r="68" spans="2:42" s="4" customFormat="1" ht="15.75" thickBot="1" x14ac:dyDescent="0.25">
      <c r="B68" s="165" t="s">
        <v>93</v>
      </c>
      <c r="C68" s="166"/>
      <c r="D68" s="156">
        <f>D67/D53-1</f>
        <v>-4.2684278179158763E-2</v>
      </c>
      <c r="E68" s="157">
        <f>E67/E53-1</f>
        <v>3.4939883350895817E-2</v>
      </c>
      <c r="F68" s="158"/>
      <c r="G68" s="159">
        <f t="shared" ref="G68:AF68" si="22">G67/G53-1</f>
        <v>-8.6627417998317968E-2</v>
      </c>
      <c r="H68" s="160">
        <f t="shared" si="22"/>
        <v>2.7195039424599887E-2</v>
      </c>
      <c r="I68" s="161">
        <f t="shared" si="22"/>
        <v>0.21581548599670519</v>
      </c>
      <c r="J68" s="162">
        <f t="shared" si="22"/>
        <v>-5.3066638473509342E-2</v>
      </c>
      <c r="K68" s="226">
        <f t="shared" si="22"/>
        <v>-5.462930117062792E-2</v>
      </c>
      <c r="L68" s="160">
        <f t="shared" si="22"/>
        <v>-0.24095197928318346</v>
      </c>
      <c r="M68" s="161">
        <f t="shared" si="22"/>
        <v>-7.0512820512820484E-2</v>
      </c>
      <c r="N68" s="162">
        <f t="shared" si="22"/>
        <v>-8.873828265485495E-2</v>
      </c>
      <c r="O68" s="226">
        <f t="shared" si="22"/>
        <v>-1.2631578947368438E-2</v>
      </c>
      <c r="P68" s="160">
        <f t="shared" si="22"/>
        <v>-0.16993801399494091</v>
      </c>
      <c r="Q68" s="161">
        <f t="shared" si="22"/>
        <v>0.16095238095238096</v>
      </c>
      <c r="R68" s="162">
        <f t="shared" si="22"/>
        <v>0.24914906626103184</v>
      </c>
      <c r="S68" s="226">
        <f t="shared" si="22"/>
        <v>-0.25313059033989271</v>
      </c>
      <c r="T68" s="160">
        <f t="shared" si="22"/>
        <v>-0.13262098868414429</v>
      </c>
      <c r="U68" s="161">
        <f t="shared" si="22"/>
        <v>-0.106492800869329</v>
      </c>
      <c r="V68" s="162">
        <f t="shared" si="22"/>
        <v>-2.3785076418811779E-2</v>
      </c>
      <c r="W68" s="163">
        <f t="shared" si="22"/>
        <v>2.640642939150406E-2</v>
      </c>
      <c r="X68" s="162">
        <f t="shared" si="22"/>
        <v>0.10019271503784299</v>
      </c>
      <c r="Y68" s="163">
        <f t="shared" si="22"/>
        <v>0.56372549019607843</v>
      </c>
      <c r="Z68" s="160">
        <f t="shared" si="22"/>
        <v>0.82275070372362324</v>
      </c>
      <c r="AA68" s="161">
        <f t="shared" si="22"/>
        <v>-0.1171428571428571</v>
      </c>
      <c r="AB68" s="162">
        <f t="shared" si="22"/>
        <v>-0.3064800948713462</v>
      </c>
      <c r="AC68" s="163">
        <f t="shared" si="22"/>
        <v>-0.35307872174590804</v>
      </c>
      <c r="AD68" s="160">
        <f t="shared" si="22"/>
        <v>-0.10364889503805363</v>
      </c>
      <c r="AE68" s="161">
        <f t="shared" si="22"/>
        <v>-2.9440628066732089E-2</v>
      </c>
      <c r="AF68" s="164">
        <f t="shared" si="22"/>
        <v>6.9558018826372248E-3</v>
      </c>
      <c r="AG68" s="183"/>
      <c r="AH68" s="184"/>
      <c r="AI68" s="163">
        <f>AI67/AI53-1</f>
        <v>0.23577906018136852</v>
      </c>
      <c r="AJ68" s="162">
        <f>AJ67/AJ53-1</f>
        <v>0.46511795685736956</v>
      </c>
      <c r="AK68" s="163">
        <f>AK67/AK53-1</f>
        <v>0.24731182795698925</v>
      </c>
      <c r="AL68" s="160">
        <f>AL67/AL53-1</f>
        <v>0.58010391859709887</v>
      </c>
      <c r="AM68" s="8"/>
      <c r="AN68" s="127"/>
      <c r="AO68" s="127"/>
      <c r="AP68" s="127"/>
    </row>
    <row r="69" spans="2:42" s="4" customFormat="1" ht="15" hidden="1" x14ac:dyDescent="0.2">
      <c r="B69" s="30" t="s">
        <v>89</v>
      </c>
      <c r="C69" s="153" t="s">
        <v>1</v>
      </c>
      <c r="D69" s="74">
        <f t="shared" ref="D69:D80" si="23">G69+I69+K69+M69+O69+Q69+S69+U69+W69+Y69+AA69+AC69+AE69</f>
        <v>1398</v>
      </c>
      <c r="E69" s="134">
        <f t="shared" ref="E69:E80" si="24">H69+J69+L69+N69+P69+R69+T69+V69+X69+Z69+AB69+AD69+AF69</f>
        <v>9460</v>
      </c>
      <c r="F69" s="150">
        <f t="shared" ref="F69:F80" si="25">+E69/E55*100-100</f>
        <v>-6.6648131179941288</v>
      </c>
      <c r="G69" s="71">
        <v>66</v>
      </c>
      <c r="H69" s="72">
        <v>1189</v>
      </c>
      <c r="I69" s="73">
        <v>47</v>
      </c>
      <c r="J69" s="72">
        <v>346</v>
      </c>
      <c r="K69" s="73">
        <v>171</v>
      </c>
      <c r="L69" s="72">
        <v>188</v>
      </c>
      <c r="M69" s="73">
        <v>6</v>
      </c>
      <c r="N69" s="72">
        <v>95</v>
      </c>
      <c r="O69" s="73">
        <v>68</v>
      </c>
      <c r="P69" s="72">
        <v>73</v>
      </c>
      <c r="Q69" s="73">
        <v>108</v>
      </c>
      <c r="R69" s="72">
        <v>2132</v>
      </c>
      <c r="S69" s="73">
        <v>36</v>
      </c>
      <c r="T69" s="72">
        <v>49</v>
      </c>
      <c r="U69" s="73">
        <v>201</v>
      </c>
      <c r="V69" s="72">
        <v>818</v>
      </c>
      <c r="W69" s="73">
        <v>337</v>
      </c>
      <c r="X69" s="72">
        <v>3235</v>
      </c>
      <c r="Y69" s="73">
        <v>30</v>
      </c>
      <c r="Z69" s="72">
        <v>187</v>
      </c>
      <c r="AA69" s="73">
        <v>16</v>
      </c>
      <c r="AB69" s="72">
        <v>67</v>
      </c>
      <c r="AC69" s="73">
        <v>112</v>
      </c>
      <c r="AD69" s="72">
        <v>486</v>
      </c>
      <c r="AE69" s="73">
        <v>200</v>
      </c>
      <c r="AF69" s="103">
        <v>595</v>
      </c>
      <c r="AG69" s="181"/>
      <c r="AH69" s="177"/>
      <c r="AI69" s="111">
        <v>233</v>
      </c>
      <c r="AJ69" s="72">
        <v>4382</v>
      </c>
      <c r="AK69" s="73">
        <v>35</v>
      </c>
      <c r="AL69" s="125">
        <v>385</v>
      </c>
      <c r="AM69" s="7"/>
      <c r="AN69" s="7"/>
    </row>
    <row r="70" spans="2:42" s="4" customFormat="1" ht="15" hidden="1" x14ac:dyDescent="0.2">
      <c r="B70" s="30"/>
      <c r="C70" s="31" t="s">
        <v>2</v>
      </c>
      <c r="D70" s="74">
        <f t="shared" si="23"/>
        <v>1516</v>
      </c>
      <c r="E70" s="134">
        <f t="shared" si="24"/>
        <v>10193</v>
      </c>
      <c r="F70" s="150">
        <f t="shared" si="25"/>
        <v>1.9106981137772152</v>
      </c>
      <c r="G70" s="71">
        <v>79</v>
      </c>
      <c r="H70" s="72">
        <v>1037</v>
      </c>
      <c r="I70" s="73">
        <v>42</v>
      </c>
      <c r="J70" s="72">
        <v>394</v>
      </c>
      <c r="K70" s="73">
        <v>168</v>
      </c>
      <c r="L70" s="72">
        <v>310</v>
      </c>
      <c r="M70" s="73">
        <v>16</v>
      </c>
      <c r="N70" s="72">
        <v>215</v>
      </c>
      <c r="O70" s="73">
        <v>75</v>
      </c>
      <c r="P70" s="72">
        <v>90</v>
      </c>
      <c r="Q70" s="73">
        <v>114</v>
      </c>
      <c r="R70" s="72">
        <v>2143</v>
      </c>
      <c r="S70" s="73">
        <v>37</v>
      </c>
      <c r="T70" s="72">
        <v>35</v>
      </c>
      <c r="U70" s="73">
        <v>249</v>
      </c>
      <c r="V70" s="72">
        <v>1682</v>
      </c>
      <c r="W70" s="73">
        <v>485</v>
      </c>
      <c r="X70" s="72">
        <v>3050</v>
      </c>
      <c r="Y70" s="73">
        <v>36</v>
      </c>
      <c r="Z70" s="72">
        <v>297</v>
      </c>
      <c r="AA70" s="73">
        <v>8</v>
      </c>
      <c r="AB70" s="72">
        <v>69</v>
      </c>
      <c r="AC70" s="73">
        <v>44</v>
      </c>
      <c r="AD70" s="72">
        <v>388</v>
      </c>
      <c r="AE70" s="73">
        <v>163</v>
      </c>
      <c r="AF70" s="103">
        <v>483</v>
      </c>
      <c r="AG70" s="181"/>
      <c r="AH70" s="177"/>
      <c r="AI70" s="111">
        <v>193</v>
      </c>
      <c r="AJ70" s="72">
        <v>4450</v>
      </c>
      <c r="AK70" s="73">
        <v>14</v>
      </c>
      <c r="AL70" s="125">
        <v>172</v>
      </c>
      <c r="AM70" s="7"/>
      <c r="AN70" s="7"/>
    </row>
    <row r="71" spans="2:42" s="4" customFormat="1" ht="15" hidden="1" x14ac:dyDescent="0.2">
      <c r="B71" s="30"/>
      <c r="C71" s="31" t="s">
        <v>3</v>
      </c>
      <c r="D71" s="74">
        <f t="shared" si="23"/>
        <v>2025</v>
      </c>
      <c r="E71" s="134">
        <f t="shared" si="24"/>
        <v>14736</v>
      </c>
      <c r="F71" s="152">
        <f t="shared" si="25"/>
        <v>4.5228103868549567</v>
      </c>
      <c r="G71" s="71">
        <v>118</v>
      </c>
      <c r="H71" s="72">
        <v>2269</v>
      </c>
      <c r="I71" s="73">
        <v>75</v>
      </c>
      <c r="J71" s="72">
        <v>1033</v>
      </c>
      <c r="K71" s="73">
        <v>255</v>
      </c>
      <c r="L71" s="72">
        <v>859</v>
      </c>
      <c r="M71" s="73">
        <v>9</v>
      </c>
      <c r="N71" s="72">
        <v>61</v>
      </c>
      <c r="O71" s="73">
        <v>101</v>
      </c>
      <c r="P71" s="72">
        <v>132</v>
      </c>
      <c r="Q71" s="73">
        <v>127</v>
      </c>
      <c r="R71" s="72">
        <v>2466</v>
      </c>
      <c r="S71" s="73">
        <v>74</v>
      </c>
      <c r="T71" s="72">
        <v>105</v>
      </c>
      <c r="U71" s="73">
        <v>281</v>
      </c>
      <c r="V71" s="72">
        <v>1318</v>
      </c>
      <c r="W71" s="73">
        <v>641</v>
      </c>
      <c r="X71" s="72">
        <v>5389</v>
      </c>
      <c r="Y71" s="73">
        <v>6</v>
      </c>
      <c r="Z71" s="72">
        <v>89</v>
      </c>
      <c r="AA71" s="73">
        <v>18</v>
      </c>
      <c r="AB71" s="72">
        <v>167</v>
      </c>
      <c r="AC71" s="73">
        <v>92</v>
      </c>
      <c r="AD71" s="72">
        <v>392</v>
      </c>
      <c r="AE71" s="73">
        <v>228</v>
      </c>
      <c r="AF71" s="103">
        <v>456</v>
      </c>
      <c r="AG71" s="181"/>
      <c r="AH71" s="177"/>
      <c r="AI71" s="111">
        <v>263</v>
      </c>
      <c r="AJ71" s="72">
        <v>6181</v>
      </c>
      <c r="AK71" s="73">
        <v>35</v>
      </c>
      <c r="AL71" s="125">
        <v>1127</v>
      </c>
      <c r="AM71" s="7"/>
      <c r="AN71" s="7"/>
    </row>
    <row r="72" spans="2:42" s="4" customFormat="1" ht="15" hidden="1" x14ac:dyDescent="0.2">
      <c r="B72" s="30"/>
      <c r="C72" s="32" t="s">
        <v>4</v>
      </c>
      <c r="D72" s="78">
        <f t="shared" si="23"/>
        <v>1818</v>
      </c>
      <c r="E72" s="136">
        <f t="shared" si="24"/>
        <v>13628</v>
      </c>
      <c r="F72" s="150">
        <f t="shared" si="25"/>
        <v>19.8880224053718</v>
      </c>
      <c r="G72" s="75">
        <v>55</v>
      </c>
      <c r="H72" s="76">
        <v>1915</v>
      </c>
      <c r="I72" s="77">
        <v>65</v>
      </c>
      <c r="J72" s="76">
        <v>430</v>
      </c>
      <c r="K72" s="77">
        <v>189</v>
      </c>
      <c r="L72" s="76">
        <v>527</v>
      </c>
      <c r="M72" s="77">
        <v>17</v>
      </c>
      <c r="N72" s="76">
        <v>135</v>
      </c>
      <c r="O72" s="77">
        <v>88</v>
      </c>
      <c r="P72" s="76">
        <v>112</v>
      </c>
      <c r="Q72" s="77">
        <v>136</v>
      </c>
      <c r="R72" s="76">
        <v>2256</v>
      </c>
      <c r="S72" s="77">
        <v>40</v>
      </c>
      <c r="T72" s="76">
        <v>108</v>
      </c>
      <c r="U72" s="77">
        <v>266</v>
      </c>
      <c r="V72" s="76">
        <v>2073</v>
      </c>
      <c r="W72" s="77">
        <v>647</v>
      </c>
      <c r="X72" s="76">
        <v>4258</v>
      </c>
      <c r="Y72" s="77">
        <v>15</v>
      </c>
      <c r="Z72" s="76">
        <v>303</v>
      </c>
      <c r="AA72" s="77">
        <v>44</v>
      </c>
      <c r="AB72" s="76">
        <v>318</v>
      </c>
      <c r="AC72" s="77">
        <v>84</v>
      </c>
      <c r="AD72" s="76">
        <v>449</v>
      </c>
      <c r="AE72" s="77">
        <v>172</v>
      </c>
      <c r="AF72" s="104">
        <v>744</v>
      </c>
      <c r="AG72" s="181"/>
      <c r="AH72" s="177"/>
      <c r="AI72" s="112">
        <v>232</v>
      </c>
      <c r="AJ72" s="76">
        <v>4780</v>
      </c>
      <c r="AK72" s="77">
        <v>59</v>
      </c>
      <c r="AL72" s="126">
        <v>377</v>
      </c>
      <c r="AM72" s="7"/>
      <c r="AN72" s="7"/>
    </row>
    <row r="73" spans="2:42" s="4" customFormat="1" ht="15" hidden="1" x14ac:dyDescent="0.2">
      <c r="B73" s="30"/>
      <c r="C73" s="31" t="s">
        <v>5</v>
      </c>
      <c r="D73" s="74">
        <f>G73+I73+K73+M73+O73+Q73+S73+U73+W73+Y73+AA73+AC73+AE73</f>
        <v>1945</v>
      </c>
      <c r="E73" s="134">
        <f>H73+J73+L73+N73+P73+R73+T73+V73+X73+Z73+AB73+AD73+AF73</f>
        <v>14455</v>
      </c>
      <c r="F73" s="150">
        <f t="shared" si="25"/>
        <v>1.1669508043069783</v>
      </c>
      <c r="G73" s="71">
        <v>85</v>
      </c>
      <c r="H73" s="72">
        <v>2391</v>
      </c>
      <c r="I73" s="73">
        <v>70</v>
      </c>
      <c r="J73" s="72">
        <v>857</v>
      </c>
      <c r="K73" s="73">
        <v>284</v>
      </c>
      <c r="L73" s="72">
        <v>886</v>
      </c>
      <c r="M73" s="73">
        <v>8</v>
      </c>
      <c r="N73" s="72">
        <v>27</v>
      </c>
      <c r="O73" s="73">
        <v>72</v>
      </c>
      <c r="P73" s="72">
        <v>364</v>
      </c>
      <c r="Q73" s="73">
        <v>126</v>
      </c>
      <c r="R73" s="72">
        <v>2340</v>
      </c>
      <c r="S73" s="73">
        <v>72</v>
      </c>
      <c r="T73" s="72">
        <v>117</v>
      </c>
      <c r="U73" s="73">
        <v>294</v>
      </c>
      <c r="V73" s="72">
        <v>2002</v>
      </c>
      <c r="W73" s="73">
        <v>619</v>
      </c>
      <c r="X73" s="72">
        <v>3932</v>
      </c>
      <c r="Y73" s="73">
        <v>18</v>
      </c>
      <c r="Z73" s="72">
        <v>252</v>
      </c>
      <c r="AA73" s="73">
        <v>31</v>
      </c>
      <c r="AB73" s="72">
        <v>207</v>
      </c>
      <c r="AC73" s="73">
        <v>135</v>
      </c>
      <c r="AD73" s="72">
        <v>418</v>
      </c>
      <c r="AE73" s="73">
        <v>131</v>
      </c>
      <c r="AF73" s="103">
        <v>662</v>
      </c>
      <c r="AG73" s="181"/>
      <c r="AH73" s="177"/>
      <c r="AI73" s="111">
        <v>263</v>
      </c>
      <c r="AJ73" s="72">
        <v>5419</v>
      </c>
      <c r="AK73" s="73">
        <v>37</v>
      </c>
      <c r="AL73" s="125">
        <v>291</v>
      </c>
      <c r="AM73" s="7"/>
      <c r="AN73" s="7"/>
    </row>
    <row r="74" spans="2:42" s="4" customFormat="1" ht="15" hidden="1" x14ac:dyDescent="0.2">
      <c r="B74" s="30"/>
      <c r="C74" s="31" t="s">
        <v>6</v>
      </c>
      <c r="D74" s="68">
        <f>G74+I74+K74+M74+O74+Q74+S74+U74+W74+Y74+AA74+AC74+AE74</f>
        <v>1940</v>
      </c>
      <c r="E74" s="135">
        <f>H74+J74+L74+N74+P74+R74+T74+V74+X74+Z74+AB74+AD74+AF74</f>
        <v>14671</v>
      </c>
      <c r="F74" s="152">
        <f t="shared" si="25"/>
        <v>9.6791330272345277</v>
      </c>
      <c r="G74" s="71">
        <v>74</v>
      </c>
      <c r="H74" s="72">
        <v>1554</v>
      </c>
      <c r="I74" s="73">
        <v>80</v>
      </c>
      <c r="J74" s="72">
        <v>1056</v>
      </c>
      <c r="K74" s="73">
        <v>238</v>
      </c>
      <c r="L74" s="72">
        <v>763</v>
      </c>
      <c r="M74" s="73">
        <v>12</v>
      </c>
      <c r="N74" s="72">
        <v>73</v>
      </c>
      <c r="O74" s="73">
        <v>107</v>
      </c>
      <c r="P74" s="72">
        <v>120</v>
      </c>
      <c r="Q74" s="73">
        <v>115</v>
      </c>
      <c r="R74" s="72">
        <v>2259</v>
      </c>
      <c r="S74" s="73">
        <v>55</v>
      </c>
      <c r="T74" s="72">
        <v>231</v>
      </c>
      <c r="U74" s="73">
        <v>358</v>
      </c>
      <c r="V74" s="72">
        <v>2628</v>
      </c>
      <c r="W74" s="73">
        <v>614</v>
      </c>
      <c r="X74" s="72">
        <v>4297</v>
      </c>
      <c r="Y74" s="73">
        <v>8</v>
      </c>
      <c r="Z74" s="72">
        <v>366</v>
      </c>
      <c r="AA74" s="73">
        <v>24</v>
      </c>
      <c r="AB74" s="72">
        <v>283</v>
      </c>
      <c r="AC74" s="73">
        <v>48</v>
      </c>
      <c r="AD74" s="72">
        <v>310</v>
      </c>
      <c r="AE74" s="73">
        <v>207</v>
      </c>
      <c r="AF74" s="103">
        <v>731</v>
      </c>
      <c r="AG74" s="181"/>
      <c r="AH74" s="177"/>
      <c r="AI74" s="111">
        <v>286</v>
      </c>
      <c r="AJ74" s="72">
        <v>6209</v>
      </c>
      <c r="AK74" s="73">
        <v>39</v>
      </c>
      <c r="AL74" s="125">
        <v>369</v>
      </c>
      <c r="AM74" s="7"/>
      <c r="AN74" s="7"/>
    </row>
    <row r="75" spans="2:42" s="4" customFormat="1" ht="15" hidden="1" x14ac:dyDescent="0.2">
      <c r="B75" s="30"/>
      <c r="C75" s="32" t="s">
        <v>7</v>
      </c>
      <c r="D75" s="74">
        <f t="shared" si="23"/>
        <v>1842</v>
      </c>
      <c r="E75" s="134">
        <f t="shared" si="24"/>
        <v>13187</v>
      </c>
      <c r="F75" s="174">
        <f t="shared" si="25"/>
        <v>-6.6274870778163262</v>
      </c>
      <c r="G75" s="75">
        <v>83</v>
      </c>
      <c r="H75" s="76">
        <v>1163</v>
      </c>
      <c r="I75" s="77">
        <v>60</v>
      </c>
      <c r="J75" s="76">
        <v>675</v>
      </c>
      <c r="K75" s="77">
        <v>246</v>
      </c>
      <c r="L75" s="76">
        <v>434</v>
      </c>
      <c r="M75" s="77">
        <v>15</v>
      </c>
      <c r="N75" s="76">
        <v>96</v>
      </c>
      <c r="O75" s="77">
        <v>80</v>
      </c>
      <c r="P75" s="76">
        <v>128</v>
      </c>
      <c r="Q75" s="77">
        <v>139</v>
      </c>
      <c r="R75" s="76">
        <v>2380</v>
      </c>
      <c r="S75" s="77">
        <v>93</v>
      </c>
      <c r="T75" s="76">
        <v>61</v>
      </c>
      <c r="U75" s="77">
        <v>281</v>
      </c>
      <c r="V75" s="76">
        <v>1450</v>
      </c>
      <c r="W75" s="77">
        <v>596</v>
      </c>
      <c r="X75" s="76">
        <v>4996</v>
      </c>
      <c r="Y75" s="77">
        <v>20</v>
      </c>
      <c r="Z75" s="76">
        <v>360</v>
      </c>
      <c r="AA75" s="77">
        <v>19</v>
      </c>
      <c r="AB75" s="76">
        <v>396</v>
      </c>
      <c r="AC75" s="77">
        <v>76</v>
      </c>
      <c r="AD75" s="76">
        <v>488</v>
      </c>
      <c r="AE75" s="77">
        <v>134</v>
      </c>
      <c r="AF75" s="104">
        <v>560</v>
      </c>
      <c r="AG75" s="181"/>
      <c r="AH75" s="177"/>
      <c r="AI75" s="112">
        <v>258</v>
      </c>
      <c r="AJ75" s="76">
        <v>6226</v>
      </c>
      <c r="AK75" s="77">
        <v>27</v>
      </c>
      <c r="AL75" s="126">
        <v>152</v>
      </c>
      <c r="AM75" s="7"/>
      <c r="AN75" s="7"/>
    </row>
    <row r="76" spans="2:42" s="4" customFormat="1" ht="15" hidden="1" x14ac:dyDescent="0.2">
      <c r="B76" s="30"/>
      <c r="C76" s="31" t="s">
        <v>8</v>
      </c>
      <c r="D76" s="74">
        <f t="shared" si="23"/>
        <v>1718</v>
      </c>
      <c r="E76" s="134">
        <f t="shared" si="24"/>
        <v>11509</v>
      </c>
      <c r="F76" s="150">
        <f t="shared" si="25"/>
        <v>-18.996340090090087</v>
      </c>
      <c r="G76" s="71">
        <v>82</v>
      </c>
      <c r="H76" s="72">
        <v>1644</v>
      </c>
      <c r="I76" s="73">
        <v>66</v>
      </c>
      <c r="J76" s="72">
        <v>745</v>
      </c>
      <c r="K76" s="73">
        <v>219</v>
      </c>
      <c r="L76" s="72">
        <v>271</v>
      </c>
      <c r="M76" s="73">
        <v>15</v>
      </c>
      <c r="N76" s="72">
        <v>112</v>
      </c>
      <c r="O76" s="73">
        <v>65</v>
      </c>
      <c r="P76" s="72">
        <v>183</v>
      </c>
      <c r="Q76" s="73">
        <v>129</v>
      </c>
      <c r="R76" s="72">
        <v>2245</v>
      </c>
      <c r="S76" s="73">
        <v>27</v>
      </c>
      <c r="T76" s="72">
        <v>114</v>
      </c>
      <c r="U76" s="73">
        <v>222</v>
      </c>
      <c r="V76" s="72">
        <v>1227</v>
      </c>
      <c r="W76" s="73">
        <v>522</v>
      </c>
      <c r="X76" s="72">
        <v>3547</v>
      </c>
      <c r="Y76" s="73">
        <v>23</v>
      </c>
      <c r="Z76" s="72">
        <v>287</v>
      </c>
      <c r="AA76" s="73">
        <v>21</v>
      </c>
      <c r="AB76" s="72">
        <v>257</v>
      </c>
      <c r="AC76" s="73">
        <v>50</v>
      </c>
      <c r="AD76" s="72">
        <v>336</v>
      </c>
      <c r="AE76" s="73">
        <v>277</v>
      </c>
      <c r="AF76" s="103">
        <v>541</v>
      </c>
      <c r="AG76" s="181"/>
      <c r="AH76" s="177"/>
      <c r="AI76" s="111">
        <v>333</v>
      </c>
      <c r="AJ76" s="72">
        <v>7031</v>
      </c>
      <c r="AK76" s="73">
        <v>60</v>
      </c>
      <c r="AL76" s="125">
        <v>308</v>
      </c>
      <c r="AM76" s="7"/>
      <c r="AN76" s="7"/>
    </row>
    <row r="77" spans="2:42" s="4" customFormat="1" hidden="1" x14ac:dyDescent="0.15">
      <c r="B77" s="30"/>
      <c r="C77" s="31" t="s">
        <v>9</v>
      </c>
      <c r="D77" s="68">
        <f t="shared" si="23"/>
        <v>1804</v>
      </c>
      <c r="E77" s="135">
        <f t="shared" si="24"/>
        <v>12714</v>
      </c>
      <c r="F77" s="152">
        <f t="shared" si="25"/>
        <v>-0.29799247176913468</v>
      </c>
      <c r="G77" s="71">
        <v>57</v>
      </c>
      <c r="H77" s="72">
        <v>1714</v>
      </c>
      <c r="I77" s="73">
        <v>69</v>
      </c>
      <c r="J77" s="72">
        <v>603</v>
      </c>
      <c r="K77" s="73">
        <v>261</v>
      </c>
      <c r="L77" s="72">
        <v>266</v>
      </c>
      <c r="M77" s="73">
        <v>14</v>
      </c>
      <c r="N77" s="72">
        <v>368</v>
      </c>
      <c r="O77" s="73">
        <v>91</v>
      </c>
      <c r="P77" s="72">
        <v>163</v>
      </c>
      <c r="Q77" s="73">
        <v>138</v>
      </c>
      <c r="R77" s="72">
        <v>2419</v>
      </c>
      <c r="S77" s="73">
        <v>36</v>
      </c>
      <c r="T77" s="72">
        <v>52</v>
      </c>
      <c r="U77" s="73">
        <v>226</v>
      </c>
      <c r="V77" s="72">
        <v>1141</v>
      </c>
      <c r="W77" s="73">
        <v>614</v>
      </c>
      <c r="X77" s="72">
        <v>4651</v>
      </c>
      <c r="Y77" s="73">
        <v>15</v>
      </c>
      <c r="Z77" s="72">
        <v>76</v>
      </c>
      <c r="AA77" s="73">
        <v>43</v>
      </c>
      <c r="AB77" s="72">
        <v>341</v>
      </c>
      <c r="AC77" s="73">
        <v>121</v>
      </c>
      <c r="AD77" s="72">
        <v>309</v>
      </c>
      <c r="AE77" s="73">
        <v>119</v>
      </c>
      <c r="AF77" s="103">
        <v>611</v>
      </c>
      <c r="AG77" s="181"/>
      <c r="AH77" s="175"/>
      <c r="AI77" s="111">
        <v>357</v>
      </c>
      <c r="AJ77" s="72">
        <v>7989</v>
      </c>
      <c r="AK77" s="73">
        <v>60</v>
      </c>
      <c r="AL77" s="125">
        <v>404</v>
      </c>
    </row>
    <row r="78" spans="2:42" s="4" customFormat="1" hidden="1" x14ac:dyDescent="0.15">
      <c r="B78" s="30"/>
      <c r="C78" s="32" t="s">
        <v>10</v>
      </c>
      <c r="D78" s="74">
        <f t="shared" si="23"/>
        <v>1771</v>
      </c>
      <c r="E78" s="134">
        <f t="shared" si="24"/>
        <v>13501</v>
      </c>
      <c r="F78" s="150">
        <f t="shared" si="25"/>
        <v>3.6863528146839712</v>
      </c>
      <c r="G78" s="75">
        <v>97</v>
      </c>
      <c r="H78" s="76">
        <v>2175</v>
      </c>
      <c r="I78" s="77">
        <v>46</v>
      </c>
      <c r="J78" s="76">
        <v>665</v>
      </c>
      <c r="K78" s="77">
        <v>220</v>
      </c>
      <c r="L78" s="76">
        <v>578</v>
      </c>
      <c r="M78" s="77">
        <v>11</v>
      </c>
      <c r="N78" s="76">
        <v>87</v>
      </c>
      <c r="O78" s="77">
        <v>78</v>
      </c>
      <c r="P78" s="76">
        <v>125</v>
      </c>
      <c r="Q78" s="77">
        <v>116</v>
      </c>
      <c r="R78" s="76">
        <v>2170</v>
      </c>
      <c r="S78" s="77">
        <v>51</v>
      </c>
      <c r="T78" s="76">
        <v>122</v>
      </c>
      <c r="U78" s="77">
        <v>272</v>
      </c>
      <c r="V78" s="76">
        <v>1318</v>
      </c>
      <c r="W78" s="77">
        <v>526</v>
      </c>
      <c r="X78" s="76">
        <v>4618</v>
      </c>
      <c r="Y78" s="77">
        <v>18</v>
      </c>
      <c r="Z78" s="76">
        <v>181</v>
      </c>
      <c r="AA78" s="77">
        <v>28</v>
      </c>
      <c r="AB78" s="76">
        <v>250</v>
      </c>
      <c r="AC78" s="77">
        <v>38</v>
      </c>
      <c r="AD78" s="76">
        <v>417</v>
      </c>
      <c r="AE78" s="77">
        <v>270</v>
      </c>
      <c r="AF78" s="104">
        <v>795</v>
      </c>
      <c r="AG78" s="181"/>
      <c r="AH78" s="175"/>
      <c r="AI78" s="112">
        <v>296</v>
      </c>
      <c r="AJ78" s="76">
        <v>6384</v>
      </c>
      <c r="AK78" s="77">
        <v>49</v>
      </c>
      <c r="AL78" s="126">
        <v>281</v>
      </c>
    </row>
    <row r="79" spans="2:42" s="4" customFormat="1" hidden="1" x14ac:dyDescent="0.15">
      <c r="B79" s="30"/>
      <c r="C79" s="31" t="s">
        <v>11</v>
      </c>
      <c r="D79" s="74">
        <f t="shared" si="23"/>
        <v>2003</v>
      </c>
      <c r="E79" s="134">
        <f t="shared" si="24"/>
        <v>14127</v>
      </c>
      <c r="F79" s="150">
        <f t="shared" si="25"/>
        <v>29.712606739509681</v>
      </c>
      <c r="G79" s="71">
        <v>128</v>
      </c>
      <c r="H79" s="72">
        <v>2017</v>
      </c>
      <c r="I79" s="73">
        <v>67</v>
      </c>
      <c r="J79" s="72">
        <v>693</v>
      </c>
      <c r="K79" s="73">
        <v>207</v>
      </c>
      <c r="L79" s="72">
        <v>409</v>
      </c>
      <c r="M79" s="73">
        <v>3</v>
      </c>
      <c r="N79" s="72">
        <v>95</v>
      </c>
      <c r="O79" s="73">
        <v>89</v>
      </c>
      <c r="P79" s="72">
        <v>406</v>
      </c>
      <c r="Q79" s="73">
        <v>143</v>
      </c>
      <c r="R79" s="72">
        <v>2124</v>
      </c>
      <c r="S79" s="73">
        <v>46</v>
      </c>
      <c r="T79" s="72">
        <v>257</v>
      </c>
      <c r="U79" s="73">
        <v>242</v>
      </c>
      <c r="V79" s="72">
        <v>1904</v>
      </c>
      <c r="W79" s="73">
        <v>807</v>
      </c>
      <c r="X79" s="72">
        <v>4833</v>
      </c>
      <c r="Y79" s="73">
        <v>37</v>
      </c>
      <c r="Z79" s="72">
        <v>317</v>
      </c>
      <c r="AA79" s="73">
        <v>28</v>
      </c>
      <c r="AB79" s="72">
        <v>159</v>
      </c>
      <c r="AC79" s="73">
        <v>47</v>
      </c>
      <c r="AD79" s="72">
        <v>359</v>
      </c>
      <c r="AE79" s="73">
        <v>159</v>
      </c>
      <c r="AF79" s="103">
        <v>554</v>
      </c>
      <c r="AG79" s="181"/>
      <c r="AH79" s="175"/>
      <c r="AI79" s="111">
        <v>281</v>
      </c>
      <c r="AJ79" s="72">
        <v>6476</v>
      </c>
      <c r="AK79" s="73">
        <v>33</v>
      </c>
      <c r="AL79" s="125">
        <v>356</v>
      </c>
    </row>
    <row r="80" spans="2:42" s="4" customFormat="1" hidden="1" x14ac:dyDescent="0.15">
      <c r="B80" s="30"/>
      <c r="C80" s="31" t="s">
        <v>12</v>
      </c>
      <c r="D80" s="79">
        <f t="shared" si="23"/>
        <v>1944</v>
      </c>
      <c r="E80" s="141">
        <f t="shared" si="24"/>
        <v>14215</v>
      </c>
      <c r="F80" s="151">
        <f t="shared" si="25"/>
        <v>13.692713748700314</v>
      </c>
      <c r="G80" s="71">
        <v>87</v>
      </c>
      <c r="H80" s="72">
        <v>2881</v>
      </c>
      <c r="I80" s="73">
        <v>67</v>
      </c>
      <c r="J80" s="72">
        <v>730</v>
      </c>
      <c r="K80" s="73">
        <v>246</v>
      </c>
      <c r="L80" s="72">
        <v>992</v>
      </c>
      <c r="M80" s="73">
        <v>13</v>
      </c>
      <c r="N80" s="72">
        <v>76</v>
      </c>
      <c r="O80" s="73">
        <v>114</v>
      </c>
      <c r="P80" s="72">
        <v>166</v>
      </c>
      <c r="Q80" s="73">
        <v>120</v>
      </c>
      <c r="R80" s="72">
        <v>2135</v>
      </c>
      <c r="S80" s="73">
        <v>44</v>
      </c>
      <c r="T80" s="72">
        <v>386</v>
      </c>
      <c r="U80" s="73">
        <v>292</v>
      </c>
      <c r="V80" s="72">
        <v>1800</v>
      </c>
      <c r="W80" s="73">
        <v>599</v>
      </c>
      <c r="X80" s="72">
        <v>3745</v>
      </c>
      <c r="Y80" s="73">
        <v>30</v>
      </c>
      <c r="Z80" s="72">
        <v>169</v>
      </c>
      <c r="AA80" s="73">
        <v>19</v>
      </c>
      <c r="AB80" s="72">
        <v>231</v>
      </c>
      <c r="AC80" s="73">
        <v>69</v>
      </c>
      <c r="AD80" s="72">
        <v>359</v>
      </c>
      <c r="AE80" s="73">
        <v>244</v>
      </c>
      <c r="AF80" s="103">
        <v>545</v>
      </c>
      <c r="AG80" s="181"/>
      <c r="AH80" s="175"/>
      <c r="AI80" s="111">
        <v>298</v>
      </c>
      <c r="AJ80" s="72">
        <v>5921</v>
      </c>
      <c r="AK80" s="73">
        <v>66</v>
      </c>
      <c r="AL80" s="125">
        <v>499</v>
      </c>
    </row>
    <row r="81" spans="2:42" s="4" customFormat="1" ht="15" x14ac:dyDescent="0.2">
      <c r="B81" s="130" t="s">
        <v>89</v>
      </c>
      <c r="C81" s="129" t="s">
        <v>49</v>
      </c>
      <c r="D81" s="86">
        <f t="shared" ref="D81:AF81" si="26">SUM(D69:D80)</f>
        <v>21724</v>
      </c>
      <c r="E81" s="137">
        <f t="shared" si="26"/>
        <v>156396</v>
      </c>
      <c r="F81" s="148">
        <f>+E81/E67*100-100</f>
        <v>3.7345437297487507</v>
      </c>
      <c r="G81" s="80">
        <f t="shared" si="26"/>
        <v>1011</v>
      </c>
      <c r="H81" s="83">
        <f t="shared" si="26"/>
        <v>21949</v>
      </c>
      <c r="I81" s="84">
        <f t="shared" si="26"/>
        <v>754</v>
      </c>
      <c r="J81" s="81">
        <f t="shared" si="26"/>
        <v>8227</v>
      </c>
      <c r="K81" s="82">
        <f t="shared" si="26"/>
        <v>2704</v>
      </c>
      <c r="L81" s="83">
        <f t="shared" si="26"/>
        <v>6483</v>
      </c>
      <c r="M81" s="84">
        <f t="shared" si="26"/>
        <v>139</v>
      </c>
      <c r="N81" s="81">
        <f t="shared" si="26"/>
        <v>1440</v>
      </c>
      <c r="O81" s="82">
        <f t="shared" si="26"/>
        <v>1028</v>
      </c>
      <c r="P81" s="83">
        <f t="shared" si="26"/>
        <v>2062</v>
      </c>
      <c r="Q81" s="84">
        <f t="shared" si="26"/>
        <v>1511</v>
      </c>
      <c r="R81" s="81">
        <f t="shared" si="26"/>
        <v>27069</v>
      </c>
      <c r="S81" s="82">
        <f t="shared" si="26"/>
        <v>611</v>
      </c>
      <c r="T81" s="83">
        <f t="shared" si="26"/>
        <v>1637</v>
      </c>
      <c r="U81" s="84">
        <f t="shared" si="26"/>
        <v>3184</v>
      </c>
      <c r="V81" s="81">
        <f t="shared" si="26"/>
        <v>19361</v>
      </c>
      <c r="W81" s="82">
        <f t="shared" si="26"/>
        <v>7007</v>
      </c>
      <c r="X81" s="83">
        <f t="shared" si="26"/>
        <v>50551</v>
      </c>
      <c r="Y81" s="84">
        <f t="shared" si="26"/>
        <v>256</v>
      </c>
      <c r="Z81" s="81">
        <f t="shared" si="26"/>
        <v>2884</v>
      </c>
      <c r="AA81" s="82">
        <f t="shared" si="26"/>
        <v>299</v>
      </c>
      <c r="AB81" s="83">
        <f t="shared" si="26"/>
        <v>2745</v>
      </c>
      <c r="AC81" s="84">
        <f t="shared" si="26"/>
        <v>916</v>
      </c>
      <c r="AD81" s="83">
        <f t="shared" si="26"/>
        <v>4711</v>
      </c>
      <c r="AE81" s="84">
        <f t="shared" si="26"/>
        <v>2304</v>
      </c>
      <c r="AF81" s="85">
        <f t="shared" si="26"/>
        <v>7277</v>
      </c>
      <c r="AG81" s="180"/>
      <c r="AH81" s="177"/>
      <c r="AI81" s="84">
        <f>SUM(AI69:AI80)</f>
        <v>3293</v>
      </c>
      <c r="AJ81" s="83">
        <f>SUM(AJ69:AJ80)</f>
        <v>71448</v>
      </c>
      <c r="AK81" s="84">
        <f>SUM(AK69:AK80)</f>
        <v>514</v>
      </c>
      <c r="AL81" s="81">
        <f>SUM(AL69:AL80)</f>
        <v>4721</v>
      </c>
      <c r="AM81" s="7"/>
      <c r="AN81" s="7"/>
    </row>
    <row r="82" spans="2:42" s="114" customFormat="1" ht="15" thickBot="1" x14ac:dyDescent="0.2">
      <c r="B82" s="165" t="s">
        <v>93</v>
      </c>
      <c r="C82" s="170"/>
      <c r="D82" s="171">
        <f>D81/SUM(D55:D66)-1</f>
        <v>5.8338735068061975E-3</v>
      </c>
      <c r="E82" s="172">
        <f>E81/SUM(E55:E66)-1</f>
        <v>3.7345437297487516E-2</v>
      </c>
      <c r="F82" s="173"/>
      <c r="G82" s="156">
        <f t="shared" ref="G82:AF82" si="27">G81/SUM(G55:G66)-1</f>
        <v>-6.9060773480662974E-2</v>
      </c>
      <c r="H82" s="162">
        <f t="shared" si="27"/>
        <v>-0.16129876605951987</v>
      </c>
      <c r="I82" s="163">
        <f t="shared" si="27"/>
        <v>2.1680216802167918E-2</v>
      </c>
      <c r="J82" s="162">
        <f t="shared" si="27"/>
        <v>0.26346336393933956</v>
      </c>
      <c r="K82" s="163">
        <f t="shared" si="27"/>
        <v>1.4634146341463428E-2</v>
      </c>
      <c r="L82" s="162">
        <f t="shared" si="27"/>
        <v>0.16012021014227451</v>
      </c>
      <c r="M82" s="163">
        <f t="shared" si="27"/>
        <v>-4.1379310344827558E-2</v>
      </c>
      <c r="N82" s="162">
        <f t="shared" si="27"/>
        <v>-0.30945651350348202</v>
      </c>
      <c r="O82" s="163">
        <f t="shared" si="27"/>
        <v>9.5948827292110961E-2</v>
      </c>
      <c r="P82" s="162">
        <f t="shared" si="27"/>
        <v>-0.35859271134867854</v>
      </c>
      <c r="Q82" s="163">
        <f t="shared" si="27"/>
        <v>0.23954060705496305</v>
      </c>
      <c r="R82" s="162">
        <f t="shared" si="27"/>
        <v>0.33739682469414878</v>
      </c>
      <c r="S82" s="163">
        <f t="shared" si="27"/>
        <v>-0.2682634730538922</v>
      </c>
      <c r="T82" s="162">
        <f t="shared" si="27"/>
        <v>-0.30433053181529779</v>
      </c>
      <c r="U82" s="163">
        <f t="shared" si="27"/>
        <v>-3.1924597141988476E-2</v>
      </c>
      <c r="V82" s="162">
        <f t="shared" si="27"/>
        <v>-1.5087560348842399E-2</v>
      </c>
      <c r="W82" s="163">
        <f t="shared" si="27"/>
        <v>0.11968680089485462</v>
      </c>
      <c r="X82" s="162">
        <f t="shared" si="27"/>
        <v>0.11115018804553523</v>
      </c>
      <c r="Y82" s="163">
        <f t="shared" si="27"/>
        <v>-0.19749216300940442</v>
      </c>
      <c r="Z82" s="162">
        <f t="shared" si="27"/>
        <v>-7.9033547256851633E-2</v>
      </c>
      <c r="AA82" s="163">
        <f t="shared" si="27"/>
        <v>-3.2362459546925515E-2</v>
      </c>
      <c r="AB82" s="162">
        <f t="shared" si="27"/>
        <v>0.40492137046624954</v>
      </c>
      <c r="AC82" s="163">
        <f t="shared" si="27"/>
        <v>0.10361445783132539</v>
      </c>
      <c r="AD82" s="162">
        <f t="shared" si="27"/>
        <v>-2.733275481208064E-2</v>
      </c>
      <c r="AE82" s="163">
        <f t="shared" si="27"/>
        <v>-0.22345803842264911</v>
      </c>
      <c r="AF82" s="164">
        <f t="shared" si="27"/>
        <v>-0.23575093483193499</v>
      </c>
      <c r="AG82" s="183"/>
      <c r="AH82" s="183"/>
      <c r="AI82" s="163">
        <f>AI81/SUM(AI55:AI66)-1</f>
        <v>9.8398932621747814E-2</v>
      </c>
      <c r="AJ82" s="162">
        <f>AJ81/SUM(AJ55:AJ66)-1</f>
        <v>-0.12044514477053381</v>
      </c>
      <c r="AK82" s="163">
        <f>AK81/SUM(AK55:AK66)-1</f>
        <v>-0.11379310344827587</v>
      </c>
      <c r="AL82" s="160">
        <f>AL81/SUM(AL55:AL66)-1</f>
        <v>-0.67657737891347536</v>
      </c>
      <c r="AM82" s="237"/>
      <c r="AN82" s="127"/>
      <c r="AO82" s="127"/>
      <c r="AP82" s="127"/>
    </row>
    <row r="83" spans="2:42" s="114" customFormat="1" ht="15" hidden="1" x14ac:dyDescent="0.2">
      <c r="B83" s="30" t="s">
        <v>94</v>
      </c>
      <c r="C83" s="153" t="s">
        <v>1</v>
      </c>
      <c r="D83" s="74">
        <f t="shared" ref="D83:E86" si="28">G83+I83+K83+M83+O83+Q83+S83+U83+W83+Y83+AA83+AC83+AE83</f>
        <v>1320</v>
      </c>
      <c r="E83" s="134">
        <f t="shared" si="28"/>
        <v>9207</v>
      </c>
      <c r="F83" s="150">
        <f t="shared" ref="F83:F88" si="29">+E83/E69*100-100</f>
        <v>-2.6744186046511658</v>
      </c>
      <c r="G83" s="71">
        <v>46</v>
      </c>
      <c r="H83" s="72">
        <v>726</v>
      </c>
      <c r="I83" s="73">
        <v>60</v>
      </c>
      <c r="J83" s="72">
        <v>633</v>
      </c>
      <c r="K83" s="73">
        <v>131</v>
      </c>
      <c r="L83" s="72">
        <v>268</v>
      </c>
      <c r="M83" s="186">
        <v>7</v>
      </c>
      <c r="N83" s="187">
        <v>106</v>
      </c>
      <c r="O83" s="73">
        <v>86</v>
      </c>
      <c r="P83" s="72">
        <v>227</v>
      </c>
      <c r="Q83" s="73">
        <v>85</v>
      </c>
      <c r="R83" s="72">
        <v>1564</v>
      </c>
      <c r="S83" s="73">
        <v>77</v>
      </c>
      <c r="T83" s="72">
        <v>113</v>
      </c>
      <c r="U83" s="73">
        <v>281</v>
      </c>
      <c r="V83" s="72">
        <v>1506</v>
      </c>
      <c r="W83" s="73">
        <v>350</v>
      </c>
      <c r="X83" s="72">
        <v>3323</v>
      </c>
      <c r="Y83" s="73">
        <v>6</v>
      </c>
      <c r="Z83" s="72">
        <v>66</v>
      </c>
      <c r="AA83" s="73">
        <v>7</v>
      </c>
      <c r="AB83" s="72">
        <v>40</v>
      </c>
      <c r="AC83" s="73">
        <v>40</v>
      </c>
      <c r="AD83" s="72">
        <v>176</v>
      </c>
      <c r="AE83" s="73">
        <v>144</v>
      </c>
      <c r="AF83" s="103">
        <v>459</v>
      </c>
      <c r="AG83" s="181"/>
      <c r="AH83" s="177"/>
      <c r="AI83" s="111">
        <v>218</v>
      </c>
      <c r="AJ83" s="72">
        <v>4569</v>
      </c>
      <c r="AK83" s="73">
        <v>39</v>
      </c>
      <c r="AL83" s="125">
        <v>263</v>
      </c>
      <c r="AM83" s="7"/>
      <c r="AN83" s="7"/>
    </row>
    <row r="84" spans="2:42" s="114" customFormat="1" ht="15" hidden="1" x14ac:dyDescent="0.2">
      <c r="B84" s="30"/>
      <c r="C84" s="31" t="s">
        <v>2</v>
      </c>
      <c r="D84" s="74">
        <f t="shared" si="28"/>
        <v>1783</v>
      </c>
      <c r="E84" s="134">
        <f t="shared" si="28"/>
        <v>14991</v>
      </c>
      <c r="F84" s="150">
        <f t="shared" si="29"/>
        <v>47.071519670361994</v>
      </c>
      <c r="G84" s="71">
        <v>73</v>
      </c>
      <c r="H84" s="72">
        <v>3227</v>
      </c>
      <c r="I84" s="73">
        <v>85</v>
      </c>
      <c r="J84" s="72">
        <v>1016</v>
      </c>
      <c r="K84" s="73">
        <v>224</v>
      </c>
      <c r="L84" s="72">
        <v>605</v>
      </c>
      <c r="M84" s="186">
        <v>16</v>
      </c>
      <c r="N84" s="187">
        <v>69</v>
      </c>
      <c r="O84" s="73">
        <v>197</v>
      </c>
      <c r="P84" s="72">
        <v>88</v>
      </c>
      <c r="Q84" s="73">
        <v>138</v>
      </c>
      <c r="R84" s="188">
        <v>2299</v>
      </c>
      <c r="S84" s="73">
        <v>38</v>
      </c>
      <c r="T84" s="72">
        <v>84</v>
      </c>
      <c r="U84" s="73">
        <v>298</v>
      </c>
      <c r="V84" s="72">
        <v>2119</v>
      </c>
      <c r="W84" s="73">
        <v>446</v>
      </c>
      <c r="X84" s="72">
        <v>4219</v>
      </c>
      <c r="Y84" s="73">
        <v>8</v>
      </c>
      <c r="Z84" s="72">
        <v>76</v>
      </c>
      <c r="AA84" s="73">
        <v>12</v>
      </c>
      <c r="AB84" s="72">
        <v>75</v>
      </c>
      <c r="AC84" s="73">
        <v>63</v>
      </c>
      <c r="AD84" s="72">
        <v>522</v>
      </c>
      <c r="AE84" s="73">
        <v>185</v>
      </c>
      <c r="AF84" s="103">
        <v>592</v>
      </c>
      <c r="AG84" s="181"/>
      <c r="AH84" s="177"/>
      <c r="AI84" s="111">
        <v>336</v>
      </c>
      <c r="AJ84" s="72">
        <v>6674</v>
      </c>
      <c r="AK84" s="73">
        <v>45</v>
      </c>
      <c r="AL84" s="125">
        <v>295</v>
      </c>
      <c r="AM84" s="7"/>
      <c r="AN84" s="7"/>
    </row>
    <row r="85" spans="2:42" s="114" customFormat="1" ht="15" hidden="1" x14ac:dyDescent="0.2">
      <c r="B85" s="30"/>
      <c r="C85" s="31" t="s">
        <v>3</v>
      </c>
      <c r="D85" s="68">
        <f t="shared" si="28"/>
        <v>2037</v>
      </c>
      <c r="E85" s="197">
        <f t="shared" si="28"/>
        <v>15679</v>
      </c>
      <c r="F85" s="194">
        <f t="shared" si="29"/>
        <v>6.3992942453854624</v>
      </c>
      <c r="G85" s="71">
        <v>53</v>
      </c>
      <c r="H85" s="72">
        <v>1342</v>
      </c>
      <c r="I85" s="73">
        <v>66</v>
      </c>
      <c r="J85" s="72">
        <v>1861</v>
      </c>
      <c r="K85" s="73">
        <v>192</v>
      </c>
      <c r="L85" s="72">
        <v>375</v>
      </c>
      <c r="M85" s="189">
        <v>9</v>
      </c>
      <c r="N85" s="190">
        <v>119</v>
      </c>
      <c r="O85" s="73">
        <v>212</v>
      </c>
      <c r="P85" s="72">
        <v>616</v>
      </c>
      <c r="Q85" s="73">
        <v>136</v>
      </c>
      <c r="R85" s="72">
        <v>2462</v>
      </c>
      <c r="S85" s="73">
        <v>241</v>
      </c>
      <c r="T85" s="72">
        <v>163</v>
      </c>
      <c r="U85" s="73">
        <v>286</v>
      </c>
      <c r="V85" s="72">
        <v>2841</v>
      </c>
      <c r="W85" s="73">
        <v>486</v>
      </c>
      <c r="X85" s="72">
        <v>4627</v>
      </c>
      <c r="Y85" s="73">
        <v>3</v>
      </c>
      <c r="Z85" s="72">
        <v>54</v>
      </c>
      <c r="AA85" s="73">
        <v>25</v>
      </c>
      <c r="AB85" s="72">
        <v>177</v>
      </c>
      <c r="AC85" s="73">
        <v>92</v>
      </c>
      <c r="AD85" s="72">
        <v>441</v>
      </c>
      <c r="AE85" s="73">
        <v>236</v>
      </c>
      <c r="AF85" s="103">
        <v>601</v>
      </c>
      <c r="AG85" s="181"/>
      <c r="AH85" s="177"/>
      <c r="AI85" s="111">
        <v>332</v>
      </c>
      <c r="AJ85" s="72">
        <v>7880</v>
      </c>
      <c r="AK85" s="73">
        <v>49</v>
      </c>
      <c r="AL85" s="125">
        <v>875</v>
      </c>
      <c r="AM85" s="7"/>
      <c r="AN85" s="7"/>
    </row>
    <row r="86" spans="2:42" s="114" customFormat="1" ht="15" hidden="1" x14ac:dyDescent="0.2">
      <c r="B86" s="30"/>
      <c r="C86" s="32" t="s">
        <v>4</v>
      </c>
      <c r="D86" s="74">
        <f t="shared" si="28"/>
        <v>1820</v>
      </c>
      <c r="E86" s="134">
        <f t="shared" si="28"/>
        <v>15922</v>
      </c>
      <c r="F86" s="195">
        <f t="shared" si="29"/>
        <v>16.832990901086006</v>
      </c>
      <c r="G86" s="75">
        <v>93</v>
      </c>
      <c r="H86" s="76">
        <v>1773</v>
      </c>
      <c r="I86" s="77">
        <v>71</v>
      </c>
      <c r="J86" s="76">
        <v>1624</v>
      </c>
      <c r="K86" s="77">
        <v>346</v>
      </c>
      <c r="L86" s="76">
        <v>817</v>
      </c>
      <c r="M86" s="186">
        <v>15</v>
      </c>
      <c r="N86" s="187">
        <v>272</v>
      </c>
      <c r="O86" s="77">
        <v>103</v>
      </c>
      <c r="P86" s="76">
        <v>160</v>
      </c>
      <c r="Q86" s="77">
        <v>118</v>
      </c>
      <c r="R86" s="76">
        <v>2025</v>
      </c>
      <c r="S86" s="77">
        <v>63</v>
      </c>
      <c r="T86" s="76">
        <v>340</v>
      </c>
      <c r="U86" s="77">
        <v>299</v>
      </c>
      <c r="V86" s="76">
        <v>1911</v>
      </c>
      <c r="W86" s="77">
        <v>489</v>
      </c>
      <c r="X86" s="76">
        <v>5786</v>
      </c>
      <c r="Y86" s="77">
        <v>26</v>
      </c>
      <c r="Z86" s="76">
        <v>149</v>
      </c>
      <c r="AA86" s="77">
        <v>13</v>
      </c>
      <c r="AB86" s="76">
        <v>107</v>
      </c>
      <c r="AC86" s="77">
        <v>71</v>
      </c>
      <c r="AD86" s="76">
        <v>447</v>
      </c>
      <c r="AE86" s="77">
        <v>113</v>
      </c>
      <c r="AF86" s="104">
        <v>511</v>
      </c>
      <c r="AG86" s="181"/>
      <c r="AH86" s="177"/>
      <c r="AI86" s="112">
        <v>319</v>
      </c>
      <c r="AJ86" s="76">
        <v>6126</v>
      </c>
      <c r="AK86" s="77">
        <v>78</v>
      </c>
      <c r="AL86" s="126">
        <v>475</v>
      </c>
      <c r="AM86" s="7"/>
      <c r="AN86" s="7"/>
    </row>
    <row r="87" spans="2:42" s="114" customFormat="1" ht="15" hidden="1" x14ac:dyDescent="0.2">
      <c r="B87" s="30"/>
      <c r="C87" s="31" t="s">
        <v>5</v>
      </c>
      <c r="D87" s="74">
        <f t="shared" ref="D87:E89" si="30">G87+I87+K87+M87+O87+Q87+S87+U87+W87+Y87+AA87+AC87+AE87</f>
        <v>1582</v>
      </c>
      <c r="E87" s="134">
        <f t="shared" si="30"/>
        <v>11422</v>
      </c>
      <c r="F87" s="150">
        <f t="shared" si="29"/>
        <v>-20.982359045313032</v>
      </c>
      <c r="G87" s="71">
        <v>56</v>
      </c>
      <c r="H87" s="72">
        <v>2217</v>
      </c>
      <c r="I87" s="73">
        <v>50</v>
      </c>
      <c r="J87" s="72">
        <v>498</v>
      </c>
      <c r="K87" s="73">
        <v>241</v>
      </c>
      <c r="L87" s="72">
        <v>592</v>
      </c>
      <c r="M87" s="186">
        <v>15</v>
      </c>
      <c r="N87" s="187">
        <v>165</v>
      </c>
      <c r="O87" s="73">
        <v>113</v>
      </c>
      <c r="P87" s="72">
        <v>260</v>
      </c>
      <c r="Q87" s="73">
        <v>117</v>
      </c>
      <c r="R87" s="72">
        <v>1916</v>
      </c>
      <c r="S87" s="73">
        <v>137</v>
      </c>
      <c r="T87" s="72">
        <v>143</v>
      </c>
      <c r="U87" s="73">
        <v>262</v>
      </c>
      <c r="V87" s="72">
        <v>1847</v>
      </c>
      <c r="W87" s="73">
        <v>334</v>
      </c>
      <c r="X87" s="72">
        <v>2526</v>
      </c>
      <c r="Y87" s="73">
        <v>7</v>
      </c>
      <c r="Z87" s="72">
        <v>229</v>
      </c>
      <c r="AA87" s="73">
        <v>12</v>
      </c>
      <c r="AB87" s="72">
        <v>103</v>
      </c>
      <c r="AC87" s="73">
        <v>46</v>
      </c>
      <c r="AD87" s="72">
        <v>345</v>
      </c>
      <c r="AE87" s="73">
        <v>192</v>
      </c>
      <c r="AF87" s="103">
        <v>581</v>
      </c>
      <c r="AG87" s="181"/>
      <c r="AH87" s="177"/>
      <c r="AI87" s="111">
        <v>277</v>
      </c>
      <c r="AJ87" s="72">
        <v>7064</v>
      </c>
      <c r="AK87" s="73">
        <v>36</v>
      </c>
      <c r="AL87" s="125">
        <v>342</v>
      </c>
      <c r="AM87" s="7"/>
      <c r="AN87" s="7"/>
    </row>
    <row r="88" spans="2:42" s="114" customFormat="1" ht="15" hidden="1" x14ac:dyDescent="0.2">
      <c r="B88" s="30"/>
      <c r="C88" s="31" t="s">
        <v>6</v>
      </c>
      <c r="D88" s="68">
        <f t="shared" si="30"/>
        <v>1738</v>
      </c>
      <c r="E88" s="135">
        <f t="shared" si="30"/>
        <v>12956</v>
      </c>
      <c r="F88" s="215">
        <f t="shared" si="29"/>
        <v>-11.689728034898778</v>
      </c>
      <c r="G88" s="71">
        <v>66</v>
      </c>
      <c r="H88" s="72">
        <v>2211</v>
      </c>
      <c r="I88" s="73">
        <v>51</v>
      </c>
      <c r="J88" s="72">
        <v>348</v>
      </c>
      <c r="K88" s="73">
        <v>223</v>
      </c>
      <c r="L88" s="72">
        <v>802</v>
      </c>
      <c r="M88" s="186">
        <v>8</v>
      </c>
      <c r="N88" s="187">
        <v>61</v>
      </c>
      <c r="O88" s="73">
        <v>111</v>
      </c>
      <c r="P88" s="72">
        <v>448</v>
      </c>
      <c r="Q88" s="73">
        <v>157</v>
      </c>
      <c r="R88" s="72">
        <v>2159</v>
      </c>
      <c r="S88" s="73">
        <v>77</v>
      </c>
      <c r="T88" s="72">
        <v>298</v>
      </c>
      <c r="U88" s="73">
        <v>299</v>
      </c>
      <c r="V88" s="72">
        <v>1322</v>
      </c>
      <c r="W88" s="73">
        <v>503</v>
      </c>
      <c r="X88" s="72">
        <v>4387</v>
      </c>
      <c r="Y88" s="73">
        <v>7</v>
      </c>
      <c r="Z88" s="72">
        <v>40</v>
      </c>
      <c r="AA88" s="73">
        <v>17</v>
      </c>
      <c r="AB88" s="72">
        <v>69</v>
      </c>
      <c r="AC88" s="73">
        <v>39</v>
      </c>
      <c r="AD88" s="72">
        <v>347</v>
      </c>
      <c r="AE88" s="73">
        <v>180</v>
      </c>
      <c r="AF88" s="103">
        <v>464</v>
      </c>
      <c r="AG88" s="181"/>
      <c r="AH88" s="177"/>
      <c r="AI88" s="111">
        <v>342</v>
      </c>
      <c r="AJ88" s="72">
        <v>7528</v>
      </c>
      <c r="AK88" s="73">
        <v>89</v>
      </c>
      <c r="AL88" s="125">
        <v>580</v>
      </c>
      <c r="AM88" s="7"/>
      <c r="AN88" s="7"/>
    </row>
    <row r="89" spans="2:42" s="114" customFormat="1" ht="15" hidden="1" x14ac:dyDescent="0.2">
      <c r="B89" s="30"/>
      <c r="C89" s="32" t="s">
        <v>7</v>
      </c>
      <c r="D89" s="78">
        <f t="shared" si="30"/>
        <v>1751</v>
      </c>
      <c r="E89" s="136">
        <f t="shared" si="30"/>
        <v>16290</v>
      </c>
      <c r="F89" s="216">
        <f t="shared" ref="F89:F94" si="31">+E89/E75*100-100</f>
        <v>23.530749981041936</v>
      </c>
      <c r="G89" s="75">
        <v>95</v>
      </c>
      <c r="H89" s="76">
        <v>1892</v>
      </c>
      <c r="I89" s="77">
        <v>44</v>
      </c>
      <c r="J89" s="76">
        <v>457</v>
      </c>
      <c r="K89" s="77">
        <v>285</v>
      </c>
      <c r="L89" s="76">
        <v>1107</v>
      </c>
      <c r="M89" s="191">
        <v>12</v>
      </c>
      <c r="N89" s="192">
        <v>42</v>
      </c>
      <c r="O89" s="77">
        <v>84</v>
      </c>
      <c r="P89" s="76">
        <v>206</v>
      </c>
      <c r="Q89" s="77">
        <v>117</v>
      </c>
      <c r="R89" s="76">
        <v>2200</v>
      </c>
      <c r="S89" s="77">
        <v>84</v>
      </c>
      <c r="T89" s="76">
        <v>423</v>
      </c>
      <c r="U89" s="77">
        <v>315</v>
      </c>
      <c r="V89" s="76">
        <v>1690</v>
      </c>
      <c r="W89" s="77">
        <v>430</v>
      </c>
      <c r="X89" s="76">
        <v>6945</v>
      </c>
      <c r="Y89" s="77">
        <v>8</v>
      </c>
      <c r="Z89" s="76">
        <v>179</v>
      </c>
      <c r="AA89" s="77">
        <v>11</v>
      </c>
      <c r="AB89" s="76">
        <v>120</v>
      </c>
      <c r="AC89" s="77">
        <v>71</v>
      </c>
      <c r="AD89" s="76">
        <v>455</v>
      </c>
      <c r="AE89" s="77">
        <v>195</v>
      </c>
      <c r="AF89" s="104">
        <v>574</v>
      </c>
      <c r="AG89" s="181"/>
      <c r="AH89" s="177"/>
      <c r="AI89" s="112">
        <v>312</v>
      </c>
      <c r="AJ89" s="76">
        <v>7761</v>
      </c>
      <c r="AK89" s="77">
        <v>78</v>
      </c>
      <c r="AL89" s="126">
        <v>480</v>
      </c>
      <c r="AM89" s="7"/>
      <c r="AN89" s="7"/>
    </row>
    <row r="90" spans="2:42" s="114" customFormat="1" ht="15" hidden="1" x14ac:dyDescent="0.2">
      <c r="B90" s="30"/>
      <c r="C90" s="31" t="s">
        <v>8</v>
      </c>
      <c r="D90" s="74">
        <f t="shared" ref="D90:E92" si="32">G90+I90+K90+M90+O90+Q90+S90+U90+W90+Y90+AA90+AC90+AE90</f>
        <v>1576</v>
      </c>
      <c r="E90" s="134">
        <f t="shared" si="32"/>
        <v>11289</v>
      </c>
      <c r="F90" s="150">
        <f t="shared" si="31"/>
        <v>-1.911547484577298</v>
      </c>
      <c r="G90" s="71">
        <v>62</v>
      </c>
      <c r="H90" s="72">
        <v>1867</v>
      </c>
      <c r="I90" s="73">
        <v>74</v>
      </c>
      <c r="J90" s="72">
        <v>649</v>
      </c>
      <c r="K90" s="73">
        <v>338</v>
      </c>
      <c r="L90" s="72">
        <v>556</v>
      </c>
      <c r="M90" s="186">
        <v>13</v>
      </c>
      <c r="N90" s="193">
        <v>316</v>
      </c>
      <c r="O90" s="73">
        <v>85</v>
      </c>
      <c r="P90" s="72">
        <v>226</v>
      </c>
      <c r="Q90" s="73">
        <v>123</v>
      </c>
      <c r="R90" s="72">
        <v>2153</v>
      </c>
      <c r="S90" s="73">
        <v>41</v>
      </c>
      <c r="T90" s="72">
        <v>142</v>
      </c>
      <c r="U90" s="73">
        <v>195</v>
      </c>
      <c r="V90" s="72">
        <v>1594</v>
      </c>
      <c r="W90" s="73">
        <v>336</v>
      </c>
      <c r="X90" s="72">
        <v>2754</v>
      </c>
      <c r="Y90" s="73">
        <v>15</v>
      </c>
      <c r="Z90" s="72">
        <v>137</v>
      </c>
      <c r="AA90" s="73">
        <v>25</v>
      </c>
      <c r="AB90" s="72">
        <v>177</v>
      </c>
      <c r="AC90" s="73">
        <v>34</v>
      </c>
      <c r="AD90" s="72">
        <v>257</v>
      </c>
      <c r="AE90" s="73">
        <v>235</v>
      </c>
      <c r="AF90" s="103">
        <v>461</v>
      </c>
      <c r="AG90" s="181"/>
      <c r="AH90" s="177"/>
      <c r="AI90" s="111">
        <v>318</v>
      </c>
      <c r="AJ90" s="72">
        <v>6891</v>
      </c>
      <c r="AK90" s="73">
        <v>39</v>
      </c>
      <c r="AL90" s="125">
        <v>218</v>
      </c>
      <c r="AM90" s="7"/>
      <c r="AN90" s="7"/>
    </row>
    <row r="91" spans="2:42" s="114" customFormat="1" ht="15" hidden="1" x14ac:dyDescent="0.2">
      <c r="B91" s="30"/>
      <c r="C91" s="31" t="s">
        <v>9</v>
      </c>
      <c r="D91" s="68">
        <f t="shared" si="32"/>
        <v>1633</v>
      </c>
      <c r="E91" s="135">
        <f t="shared" si="32"/>
        <v>15101</v>
      </c>
      <c r="F91" s="215">
        <f t="shared" si="31"/>
        <v>18.774579204027049</v>
      </c>
      <c r="G91" s="71">
        <v>63</v>
      </c>
      <c r="H91" s="72">
        <v>1947</v>
      </c>
      <c r="I91" s="73">
        <v>49</v>
      </c>
      <c r="J91" s="72">
        <v>484</v>
      </c>
      <c r="K91" s="73">
        <v>217</v>
      </c>
      <c r="L91" s="72">
        <v>1136</v>
      </c>
      <c r="M91" s="189">
        <v>5</v>
      </c>
      <c r="N91" s="190">
        <v>15</v>
      </c>
      <c r="O91" s="73">
        <v>86</v>
      </c>
      <c r="P91" s="72">
        <v>153</v>
      </c>
      <c r="Q91" s="73">
        <v>92</v>
      </c>
      <c r="R91" s="72">
        <v>1670</v>
      </c>
      <c r="S91" s="73">
        <v>140</v>
      </c>
      <c r="T91" s="72">
        <v>154</v>
      </c>
      <c r="U91" s="73">
        <v>279</v>
      </c>
      <c r="V91" s="72">
        <v>1896</v>
      </c>
      <c r="W91" s="73">
        <v>448</v>
      </c>
      <c r="X91" s="72">
        <v>6303</v>
      </c>
      <c r="Y91" s="73">
        <v>16</v>
      </c>
      <c r="Z91" s="72">
        <v>151</v>
      </c>
      <c r="AA91" s="73">
        <v>18</v>
      </c>
      <c r="AB91" s="72">
        <v>80</v>
      </c>
      <c r="AC91" s="73">
        <v>43</v>
      </c>
      <c r="AD91" s="72">
        <v>379</v>
      </c>
      <c r="AE91" s="73">
        <v>177</v>
      </c>
      <c r="AF91" s="103">
        <v>733</v>
      </c>
      <c r="AG91" s="181"/>
      <c r="AH91" s="177"/>
      <c r="AI91" s="111">
        <v>292</v>
      </c>
      <c r="AJ91" s="72">
        <v>7171</v>
      </c>
      <c r="AK91" s="73">
        <v>86</v>
      </c>
      <c r="AL91" s="125">
        <v>367</v>
      </c>
      <c r="AM91" s="7"/>
      <c r="AN91" s="7"/>
    </row>
    <row r="92" spans="2:42" s="114" customFormat="1" ht="15" hidden="1" x14ac:dyDescent="0.2">
      <c r="B92" s="30"/>
      <c r="C92" s="32" t="s">
        <v>10</v>
      </c>
      <c r="D92" s="78">
        <f t="shared" si="32"/>
        <v>1504</v>
      </c>
      <c r="E92" s="136">
        <f t="shared" si="32"/>
        <v>13534</v>
      </c>
      <c r="F92" s="216">
        <f t="shared" si="31"/>
        <v>0.24442633878972231</v>
      </c>
      <c r="G92" s="75">
        <v>58</v>
      </c>
      <c r="H92" s="76">
        <v>2054</v>
      </c>
      <c r="I92" s="77">
        <v>57</v>
      </c>
      <c r="J92" s="76">
        <v>845</v>
      </c>
      <c r="K92" s="77">
        <v>214</v>
      </c>
      <c r="L92" s="76">
        <v>768</v>
      </c>
      <c r="M92" s="186">
        <v>11</v>
      </c>
      <c r="N92" s="187">
        <v>323</v>
      </c>
      <c r="O92" s="77">
        <v>72</v>
      </c>
      <c r="P92" s="76">
        <v>90</v>
      </c>
      <c r="Q92" s="77">
        <v>107</v>
      </c>
      <c r="R92" s="76">
        <v>1612</v>
      </c>
      <c r="S92" s="77">
        <v>55</v>
      </c>
      <c r="T92" s="76">
        <v>174</v>
      </c>
      <c r="U92" s="77">
        <v>320</v>
      </c>
      <c r="V92" s="76">
        <v>1207</v>
      </c>
      <c r="W92" s="77">
        <v>341</v>
      </c>
      <c r="X92" s="76">
        <v>3930</v>
      </c>
      <c r="Y92" s="77">
        <v>6</v>
      </c>
      <c r="Z92" s="76">
        <v>82</v>
      </c>
      <c r="AA92" s="77">
        <v>15</v>
      </c>
      <c r="AB92" s="76">
        <v>202</v>
      </c>
      <c r="AC92" s="77">
        <v>50</v>
      </c>
      <c r="AD92" s="76">
        <v>531</v>
      </c>
      <c r="AE92" s="77">
        <v>198</v>
      </c>
      <c r="AF92" s="104">
        <v>1716</v>
      </c>
      <c r="AG92" s="181"/>
      <c r="AH92" s="177"/>
      <c r="AI92" s="112">
        <v>262</v>
      </c>
      <c r="AJ92" s="76">
        <v>5176</v>
      </c>
      <c r="AK92" s="77">
        <v>52</v>
      </c>
      <c r="AL92" s="126">
        <v>523</v>
      </c>
      <c r="AM92" s="7"/>
      <c r="AN92" s="7"/>
    </row>
    <row r="93" spans="2:42" s="114" customFormat="1" ht="15" hidden="1" x14ac:dyDescent="0.2">
      <c r="B93" s="30"/>
      <c r="C93" s="31" t="s">
        <v>11</v>
      </c>
      <c r="D93" s="74">
        <f>G93+I93+K93+M93+O93+Q93+S93+U93+W93+Y93+AA93+AC93+AE93</f>
        <v>1168</v>
      </c>
      <c r="E93" s="134">
        <f>H93+J93+L93+N93+P93+R93+T93+V93+X93+Z93+AB93+AD93+AF93</f>
        <v>12585</v>
      </c>
      <c r="F93" s="150">
        <f t="shared" si="31"/>
        <v>-10.915268634529625</v>
      </c>
      <c r="G93" s="71">
        <v>42</v>
      </c>
      <c r="H93" s="72">
        <v>1251</v>
      </c>
      <c r="I93" s="73">
        <v>49</v>
      </c>
      <c r="J93" s="72">
        <v>817</v>
      </c>
      <c r="K93" s="73">
        <v>127</v>
      </c>
      <c r="L93" s="72">
        <v>847</v>
      </c>
      <c r="M93" s="186">
        <v>6</v>
      </c>
      <c r="N93" s="187">
        <v>26</v>
      </c>
      <c r="O93" s="73">
        <v>54</v>
      </c>
      <c r="P93" s="72">
        <v>102</v>
      </c>
      <c r="Q93" s="73">
        <v>67</v>
      </c>
      <c r="R93" s="72">
        <v>1337</v>
      </c>
      <c r="S93" s="73">
        <v>23</v>
      </c>
      <c r="T93" s="72">
        <v>47</v>
      </c>
      <c r="U93" s="73">
        <v>212</v>
      </c>
      <c r="V93" s="72">
        <v>1705</v>
      </c>
      <c r="W93" s="73">
        <v>325</v>
      </c>
      <c r="X93" s="72">
        <v>5163</v>
      </c>
      <c r="Y93" s="73">
        <v>6</v>
      </c>
      <c r="Z93" s="72">
        <v>112</v>
      </c>
      <c r="AA93" s="73">
        <v>66</v>
      </c>
      <c r="AB93" s="72">
        <v>165</v>
      </c>
      <c r="AC93" s="73">
        <v>36</v>
      </c>
      <c r="AD93" s="72">
        <v>271</v>
      </c>
      <c r="AE93" s="73">
        <v>155</v>
      </c>
      <c r="AF93" s="103">
        <v>742</v>
      </c>
      <c r="AG93" s="181"/>
      <c r="AH93" s="177"/>
      <c r="AI93" s="111">
        <v>205</v>
      </c>
      <c r="AJ93" s="72">
        <v>5270</v>
      </c>
      <c r="AK93" s="73">
        <v>46</v>
      </c>
      <c r="AL93" s="125">
        <v>381</v>
      </c>
      <c r="AM93" s="7"/>
      <c r="AN93" s="7"/>
    </row>
    <row r="94" spans="2:42" s="114" customFormat="1" ht="15" hidden="1" x14ac:dyDescent="0.2">
      <c r="B94" s="30"/>
      <c r="C94" s="31" t="s">
        <v>12</v>
      </c>
      <c r="D94" s="74">
        <f>G94+I94+K94+M94+O94+Q94+S94+U94+W94+Y94+AA94+AC94+AE94</f>
        <v>986</v>
      </c>
      <c r="E94" s="134">
        <f>H94+J94+L94+N94+P94+R94+T94+V94+X94+Z94+AB94+AD94+AF94</f>
        <v>8734</v>
      </c>
      <c r="F94" s="150">
        <f t="shared" si="31"/>
        <v>-38.557861413999298</v>
      </c>
      <c r="G94" s="71">
        <v>69</v>
      </c>
      <c r="H94" s="72">
        <v>1994</v>
      </c>
      <c r="I94" s="73">
        <v>36</v>
      </c>
      <c r="J94" s="72">
        <v>446</v>
      </c>
      <c r="K94" s="73">
        <v>107</v>
      </c>
      <c r="L94" s="72">
        <v>219</v>
      </c>
      <c r="M94" s="186">
        <v>6</v>
      </c>
      <c r="N94" s="187">
        <v>103</v>
      </c>
      <c r="O94" s="73">
        <v>63</v>
      </c>
      <c r="P94" s="72">
        <v>348</v>
      </c>
      <c r="Q94" s="73">
        <v>56</v>
      </c>
      <c r="R94" s="72">
        <v>863</v>
      </c>
      <c r="S94" s="73">
        <v>38</v>
      </c>
      <c r="T94" s="72">
        <v>98</v>
      </c>
      <c r="U94" s="73">
        <v>163</v>
      </c>
      <c r="V94" s="72">
        <v>1025</v>
      </c>
      <c r="W94" s="73">
        <v>268</v>
      </c>
      <c r="X94" s="72">
        <v>2793</v>
      </c>
      <c r="Y94" s="73">
        <v>21</v>
      </c>
      <c r="Z94" s="72">
        <v>156</v>
      </c>
      <c r="AA94" s="73">
        <v>12</v>
      </c>
      <c r="AB94" s="72">
        <v>90</v>
      </c>
      <c r="AC94" s="73">
        <v>37</v>
      </c>
      <c r="AD94" s="72">
        <v>219</v>
      </c>
      <c r="AE94" s="73">
        <v>110</v>
      </c>
      <c r="AF94" s="103">
        <v>380</v>
      </c>
      <c r="AG94" s="181"/>
      <c r="AH94" s="177"/>
      <c r="AI94" s="111">
        <v>176</v>
      </c>
      <c r="AJ94" s="72">
        <v>3249</v>
      </c>
      <c r="AK94" s="73">
        <v>30</v>
      </c>
      <c r="AL94" s="125">
        <v>315</v>
      </c>
      <c r="AM94" s="7"/>
      <c r="AN94" s="7"/>
    </row>
    <row r="95" spans="2:42" s="114" customFormat="1" ht="15" x14ac:dyDescent="0.2">
      <c r="B95" s="128" t="s">
        <v>94</v>
      </c>
      <c r="C95" s="129" t="s">
        <v>49</v>
      </c>
      <c r="D95" s="86">
        <f>SUM(D83:D94)</f>
        <v>18898</v>
      </c>
      <c r="E95" s="137">
        <f>SUM(E83:E94)</f>
        <v>157710</v>
      </c>
      <c r="F95" s="148">
        <f>+E95/SUM(E81)*100-100</f>
        <v>0.84017494053556163</v>
      </c>
      <c r="G95" s="80">
        <f>SUM(G83:G94)</f>
        <v>776</v>
      </c>
      <c r="H95" s="83">
        <f>SUM(H83:H94)</f>
        <v>22501</v>
      </c>
      <c r="I95" s="84">
        <f t="shared" ref="I95:AF95" si="33">SUM(I83:I94)</f>
        <v>692</v>
      </c>
      <c r="J95" s="81">
        <f t="shared" si="33"/>
        <v>9678</v>
      </c>
      <c r="K95" s="82">
        <f t="shared" si="33"/>
        <v>2645</v>
      </c>
      <c r="L95" s="83">
        <f t="shared" si="33"/>
        <v>8092</v>
      </c>
      <c r="M95" s="84">
        <f t="shared" si="33"/>
        <v>123</v>
      </c>
      <c r="N95" s="81">
        <f t="shared" si="33"/>
        <v>1617</v>
      </c>
      <c r="O95" s="82">
        <f t="shared" si="33"/>
        <v>1266</v>
      </c>
      <c r="P95" s="83">
        <f t="shared" si="33"/>
        <v>2924</v>
      </c>
      <c r="Q95" s="84">
        <f t="shared" si="33"/>
        <v>1313</v>
      </c>
      <c r="R95" s="81">
        <f t="shared" si="33"/>
        <v>22260</v>
      </c>
      <c r="S95" s="82">
        <f t="shared" si="33"/>
        <v>1014</v>
      </c>
      <c r="T95" s="83">
        <f t="shared" si="33"/>
        <v>2179</v>
      </c>
      <c r="U95" s="84">
        <f t="shared" si="33"/>
        <v>3209</v>
      </c>
      <c r="V95" s="81">
        <f t="shared" si="33"/>
        <v>20663</v>
      </c>
      <c r="W95" s="82">
        <f t="shared" si="33"/>
        <v>4756</v>
      </c>
      <c r="X95" s="83">
        <f t="shared" si="33"/>
        <v>52756</v>
      </c>
      <c r="Y95" s="84">
        <f t="shared" si="33"/>
        <v>129</v>
      </c>
      <c r="Z95" s="81">
        <f t="shared" si="33"/>
        <v>1431</v>
      </c>
      <c r="AA95" s="82">
        <f t="shared" si="33"/>
        <v>233</v>
      </c>
      <c r="AB95" s="83">
        <f t="shared" si="33"/>
        <v>1405</v>
      </c>
      <c r="AC95" s="84">
        <f t="shared" si="33"/>
        <v>622</v>
      </c>
      <c r="AD95" s="83">
        <f t="shared" si="33"/>
        <v>4390</v>
      </c>
      <c r="AE95" s="84">
        <f t="shared" si="33"/>
        <v>2120</v>
      </c>
      <c r="AF95" s="85">
        <f t="shared" si="33"/>
        <v>7814</v>
      </c>
      <c r="AG95" s="180"/>
      <c r="AH95" s="177"/>
      <c r="AI95" s="84">
        <f>SUM(AI83:AI94)</f>
        <v>3389</v>
      </c>
      <c r="AJ95" s="83">
        <f>SUM(AJ83:AJ94)</f>
        <v>75359</v>
      </c>
      <c r="AK95" s="196">
        <f>SUM(AK83:AK94)</f>
        <v>667</v>
      </c>
      <c r="AL95" s="81">
        <f>SUM(AL83:AL94)</f>
        <v>5114</v>
      </c>
      <c r="AM95" s="7"/>
      <c r="AN95" s="7"/>
    </row>
    <row r="96" spans="2:42" s="114" customFormat="1" ht="15.75" thickBot="1" x14ac:dyDescent="0.25">
      <c r="B96" s="165" t="s">
        <v>93</v>
      </c>
      <c r="C96" s="170"/>
      <c r="D96" s="198">
        <f>D95/SUM(D69:D80)-1</f>
        <v>-0.1300865402320015</v>
      </c>
      <c r="E96" s="221">
        <f>E95/SUM(E69:E80)-1</f>
        <v>8.4017494053556518E-3</v>
      </c>
      <c r="F96" s="157"/>
      <c r="G96" s="198">
        <f>G95/SUM(G69:G80)-1</f>
        <v>-0.2324431256181998</v>
      </c>
      <c r="H96" s="218">
        <f>H95/SUM(H69:H80)-1</f>
        <v>2.5149209531185823E-2</v>
      </c>
      <c r="I96" s="219">
        <f t="shared" ref="I96:AF96" si="34">I95/SUM(I69:I80)-1</f>
        <v>-8.2228116710875376E-2</v>
      </c>
      <c r="J96" s="220">
        <f t="shared" si="34"/>
        <v>0.17637048741947248</v>
      </c>
      <c r="K96" s="219">
        <f t="shared" si="34"/>
        <v>-2.1819526627218977E-2</v>
      </c>
      <c r="L96" s="220">
        <f t="shared" si="34"/>
        <v>0.24818756748418935</v>
      </c>
      <c r="M96" s="219">
        <f t="shared" si="34"/>
        <v>-0.1151079136690647</v>
      </c>
      <c r="N96" s="220">
        <f t="shared" si="34"/>
        <v>0.12291666666666656</v>
      </c>
      <c r="O96" s="219">
        <f t="shared" si="34"/>
        <v>0.23151750972762652</v>
      </c>
      <c r="P96" s="220">
        <f t="shared" si="34"/>
        <v>0.41804073714839962</v>
      </c>
      <c r="Q96" s="219">
        <f t="shared" si="34"/>
        <v>-0.13103904698874913</v>
      </c>
      <c r="R96" s="220">
        <f t="shared" si="34"/>
        <v>-0.1776570985259891</v>
      </c>
      <c r="S96" s="219">
        <f t="shared" si="34"/>
        <v>0.65957446808510634</v>
      </c>
      <c r="T96" s="220">
        <f t="shared" si="34"/>
        <v>0.33109346365302383</v>
      </c>
      <c r="U96" s="219">
        <f t="shared" si="34"/>
        <v>7.8517587939699318E-3</v>
      </c>
      <c r="V96" s="220">
        <f t="shared" si="34"/>
        <v>6.7248592531377493E-2</v>
      </c>
      <c r="W96" s="219">
        <f t="shared" si="34"/>
        <v>-0.32125017839303549</v>
      </c>
      <c r="X96" s="220">
        <f t="shared" si="34"/>
        <v>4.3619315147079174E-2</v>
      </c>
      <c r="Y96" s="219">
        <f t="shared" si="34"/>
        <v>-0.49609375</v>
      </c>
      <c r="Z96" s="220">
        <f t="shared" si="34"/>
        <v>-0.50381414701803051</v>
      </c>
      <c r="AA96" s="219">
        <f t="shared" si="34"/>
        <v>-0.22073578595317722</v>
      </c>
      <c r="AB96" s="220">
        <f t="shared" si="34"/>
        <v>-0.48816029143897999</v>
      </c>
      <c r="AC96" s="219">
        <f t="shared" si="34"/>
        <v>-0.32096069868995636</v>
      </c>
      <c r="AD96" s="220">
        <f t="shared" si="34"/>
        <v>-6.8138399490554002E-2</v>
      </c>
      <c r="AE96" s="219">
        <f t="shared" si="34"/>
        <v>-7.986111111111116E-2</v>
      </c>
      <c r="AF96" s="164">
        <f t="shared" si="34"/>
        <v>7.3794145939260591E-2</v>
      </c>
      <c r="AG96" s="180"/>
      <c r="AH96" s="177"/>
      <c r="AI96" s="217">
        <f>AI95/SUM(AI69:AI80)-1</f>
        <v>2.9152748253871819E-2</v>
      </c>
      <c r="AJ96" s="220">
        <f>AJ95/SUM(AJ69:AJ80)-1</f>
        <v>5.4739110961818493E-2</v>
      </c>
      <c r="AK96" s="217">
        <f>AK95/SUM(AK69:AK80)-1</f>
        <v>0.2976653696498055</v>
      </c>
      <c r="AL96" s="160">
        <f>AL95/SUM(AL69:AL80)-1</f>
        <v>8.3245075195933049E-2</v>
      </c>
      <c r="AM96" s="183"/>
      <c r="AN96" s="127"/>
      <c r="AO96" s="127"/>
      <c r="AP96" s="127"/>
    </row>
    <row r="97" spans="2:38" ht="15" hidden="1" x14ac:dyDescent="0.2">
      <c r="B97" s="30" t="s">
        <v>95</v>
      </c>
      <c r="C97" s="153" t="s">
        <v>1</v>
      </c>
      <c r="D97" s="74">
        <f t="shared" ref="D97:E99" si="35">G97+I97+K97+M97+O97+Q97+S97+U97+W97+Y97+AA97+AC97+AE97</f>
        <v>641</v>
      </c>
      <c r="E97" s="134">
        <f t="shared" si="35"/>
        <v>7799.8399999999992</v>
      </c>
      <c r="F97" s="150">
        <f t="shared" ref="F97:F104" si="36">+E97/E83*100-100</f>
        <v>-15.28358857391116</v>
      </c>
      <c r="G97" s="71">
        <v>38</v>
      </c>
      <c r="H97" s="72">
        <v>1490.8920000000001</v>
      </c>
      <c r="I97" s="73">
        <v>21</v>
      </c>
      <c r="J97" s="72">
        <v>243.005</v>
      </c>
      <c r="K97" s="73">
        <v>87</v>
      </c>
      <c r="L97" s="72">
        <v>604.93399999999997</v>
      </c>
      <c r="M97" s="186">
        <v>8</v>
      </c>
      <c r="N97" s="187">
        <v>696.20899999999995</v>
      </c>
      <c r="O97" s="73">
        <v>32</v>
      </c>
      <c r="P97" s="72">
        <v>53.667999999999999</v>
      </c>
      <c r="Q97" s="73">
        <v>26</v>
      </c>
      <c r="R97" s="72">
        <v>334.31200000000001</v>
      </c>
      <c r="S97" s="73">
        <v>24</v>
      </c>
      <c r="T97" s="72">
        <v>34.661999999999999</v>
      </c>
      <c r="U97" s="73">
        <v>103</v>
      </c>
      <c r="V97" s="72">
        <v>1116.0809999999999</v>
      </c>
      <c r="W97" s="73">
        <v>192</v>
      </c>
      <c r="X97" s="72">
        <v>2307.6260000000002</v>
      </c>
      <c r="Y97" s="73">
        <v>4</v>
      </c>
      <c r="Z97" s="72">
        <v>56.173000000000002</v>
      </c>
      <c r="AA97" s="73">
        <v>12</v>
      </c>
      <c r="AB97" s="72">
        <v>90.016000000000005</v>
      </c>
      <c r="AC97" s="73">
        <v>12</v>
      </c>
      <c r="AD97" s="72">
        <v>118.315</v>
      </c>
      <c r="AE97" s="73">
        <v>82</v>
      </c>
      <c r="AF97" s="103">
        <v>653.947</v>
      </c>
      <c r="AG97" s="181"/>
      <c r="AH97" s="177"/>
      <c r="AI97" s="111">
        <v>125</v>
      </c>
      <c r="AJ97" s="72">
        <v>2523.259</v>
      </c>
      <c r="AK97" s="73">
        <v>28</v>
      </c>
      <c r="AL97" s="125">
        <v>381.68</v>
      </c>
    </row>
    <row r="98" spans="2:38" ht="15" hidden="1" x14ac:dyDescent="0.2">
      <c r="B98" s="30"/>
      <c r="C98" s="31" t="s">
        <v>2</v>
      </c>
      <c r="D98" s="74">
        <f t="shared" si="35"/>
        <v>736</v>
      </c>
      <c r="E98" s="134">
        <f t="shared" si="35"/>
        <v>8338.8860000000022</v>
      </c>
      <c r="F98" s="150">
        <f t="shared" si="36"/>
        <v>-44.374051097325051</v>
      </c>
      <c r="G98" s="71">
        <v>54</v>
      </c>
      <c r="H98" s="72">
        <v>3355.17</v>
      </c>
      <c r="I98" s="73">
        <v>24</v>
      </c>
      <c r="J98" s="72">
        <v>625.37599999999998</v>
      </c>
      <c r="K98" s="73">
        <v>134</v>
      </c>
      <c r="L98" s="72">
        <v>695.41399999999999</v>
      </c>
      <c r="M98" s="186">
        <v>4</v>
      </c>
      <c r="N98" s="187">
        <v>90.447999999999993</v>
      </c>
      <c r="O98" s="73">
        <v>34</v>
      </c>
      <c r="P98" s="72">
        <v>55.747</v>
      </c>
      <c r="Q98" s="73">
        <v>31</v>
      </c>
      <c r="R98" s="188">
        <v>506.49700000000001</v>
      </c>
      <c r="S98" s="73">
        <v>10</v>
      </c>
      <c r="T98" s="72">
        <v>79.611000000000004</v>
      </c>
      <c r="U98" s="73">
        <v>133</v>
      </c>
      <c r="V98" s="72">
        <v>907.65700000000004</v>
      </c>
      <c r="W98" s="73">
        <v>209</v>
      </c>
      <c r="X98" s="72">
        <v>1279.3889999999999</v>
      </c>
      <c r="Y98" s="73">
        <v>1</v>
      </c>
      <c r="Z98" s="72">
        <v>73.343999999999994</v>
      </c>
      <c r="AA98" s="73">
        <v>12</v>
      </c>
      <c r="AB98" s="72">
        <v>189.55099999999999</v>
      </c>
      <c r="AC98" s="73">
        <v>13</v>
      </c>
      <c r="AD98" s="72">
        <v>150.19399999999999</v>
      </c>
      <c r="AE98" s="73">
        <v>77</v>
      </c>
      <c r="AF98" s="103">
        <v>330.488</v>
      </c>
      <c r="AG98" s="181"/>
      <c r="AH98" s="177"/>
      <c r="AI98" s="111">
        <v>128</v>
      </c>
      <c r="AJ98" s="72">
        <v>1733.16</v>
      </c>
      <c r="AK98" s="73">
        <v>16</v>
      </c>
      <c r="AL98" s="125">
        <v>257.26499999999999</v>
      </c>
    </row>
    <row r="99" spans="2:38" ht="15" hidden="1" x14ac:dyDescent="0.2">
      <c r="B99" s="30"/>
      <c r="C99" s="31" t="s">
        <v>3</v>
      </c>
      <c r="D99" s="74">
        <f t="shared" si="35"/>
        <v>1008</v>
      </c>
      <c r="E99" s="222">
        <f t="shared" si="35"/>
        <v>7348.6840000000002</v>
      </c>
      <c r="F99" s="150">
        <f t="shared" si="36"/>
        <v>-53.130403724727344</v>
      </c>
      <c r="G99" s="71">
        <v>36</v>
      </c>
      <c r="H99" s="72">
        <v>950.995</v>
      </c>
      <c r="I99" s="73">
        <v>34</v>
      </c>
      <c r="J99" s="72">
        <v>308.96600000000001</v>
      </c>
      <c r="K99" s="73">
        <v>124</v>
      </c>
      <c r="L99" s="72">
        <v>586.06500000000005</v>
      </c>
      <c r="M99" s="189">
        <v>12</v>
      </c>
      <c r="N99" s="190">
        <v>52.679000000000002</v>
      </c>
      <c r="O99" s="73">
        <v>85</v>
      </c>
      <c r="P99" s="72">
        <v>255.13900000000001</v>
      </c>
      <c r="Q99" s="73">
        <v>83</v>
      </c>
      <c r="R99" s="72">
        <v>1199.2909999999999</v>
      </c>
      <c r="S99" s="73">
        <v>32</v>
      </c>
      <c r="T99" s="72">
        <v>137.69499999999999</v>
      </c>
      <c r="U99" s="73">
        <v>169</v>
      </c>
      <c r="V99" s="72">
        <v>845.79</v>
      </c>
      <c r="W99" s="73">
        <v>281</v>
      </c>
      <c r="X99" s="72">
        <v>2100.8449999999998</v>
      </c>
      <c r="Y99" s="73">
        <v>4</v>
      </c>
      <c r="Z99" s="72">
        <v>36.225999999999999</v>
      </c>
      <c r="AA99" s="73">
        <v>8</v>
      </c>
      <c r="AB99" s="72">
        <v>75.296000000000006</v>
      </c>
      <c r="AC99" s="73">
        <v>28</v>
      </c>
      <c r="AD99" s="72">
        <v>340.96899999999999</v>
      </c>
      <c r="AE99" s="73">
        <v>112</v>
      </c>
      <c r="AF99" s="103">
        <v>458.72800000000001</v>
      </c>
      <c r="AG99" s="181"/>
      <c r="AH99" s="177"/>
      <c r="AI99" s="111">
        <v>132</v>
      </c>
      <c r="AJ99" s="72">
        <v>2254.2440000000001</v>
      </c>
      <c r="AK99" s="73">
        <v>19</v>
      </c>
      <c r="AL99" s="125">
        <v>220.959</v>
      </c>
    </row>
    <row r="100" spans="2:38" ht="15" hidden="1" x14ac:dyDescent="0.2">
      <c r="B100" s="30"/>
      <c r="C100" s="32" t="s">
        <v>4</v>
      </c>
      <c r="D100" s="78">
        <f t="shared" ref="D100:E104" si="37">G100+I100+K100+M100+O100+Q100+S100+U100+W100+Y100+AA100+AC100+AE100</f>
        <v>1153</v>
      </c>
      <c r="E100" s="223">
        <f t="shared" si="37"/>
        <v>6277.4220000000005</v>
      </c>
      <c r="F100" s="216">
        <f t="shared" si="36"/>
        <v>-60.573910312774778</v>
      </c>
      <c r="G100" s="75">
        <v>25</v>
      </c>
      <c r="H100" s="76">
        <v>359.351</v>
      </c>
      <c r="I100" s="77">
        <v>30</v>
      </c>
      <c r="J100" s="76">
        <v>263.98500000000001</v>
      </c>
      <c r="K100" s="77">
        <v>211</v>
      </c>
      <c r="L100" s="76">
        <v>1187.546</v>
      </c>
      <c r="M100" s="186">
        <v>6</v>
      </c>
      <c r="N100" s="187">
        <v>17.667999999999999</v>
      </c>
      <c r="O100" s="77">
        <v>124</v>
      </c>
      <c r="P100" s="76">
        <v>99.873000000000005</v>
      </c>
      <c r="Q100" s="77">
        <v>71</v>
      </c>
      <c r="R100" s="76">
        <v>914.97500000000002</v>
      </c>
      <c r="S100" s="77">
        <v>43</v>
      </c>
      <c r="T100" s="76">
        <v>182.471</v>
      </c>
      <c r="U100" s="77">
        <v>199</v>
      </c>
      <c r="V100" s="76">
        <v>644.26300000000003</v>
      </c>
      <c r="W100" s="77">
        <v>308</v>
      </c>
      <c r="X100" s="76">
        <v>1873.201</v>
      </c>
      <c r="Y100" s="77">
        <v>3</v>
      </c>
      <c r="Z100" s="76">
        <v>76.807000000000002</v>
      </c>
      <c r="AA100" s="224"/>
      <c r="AB100" s="225"/>
      <c r="AC100" s="77">
        <v>14</v>
      </c>
      <c r="AD100" s="76">
        <v>120.44499999999999</v>
      </c>
      <c r="AE100" s="77">
        <v>119</v>
      </c>
      <c r="AF100" s="104">
        <v>536.83699999999999</v>
      </c>
      <c r="AG100" s="181"/>
      <c r="AH100" s="177"/>
      <c r="AI100" s="112">
        <v>125</v>
      </c>
      <c r="AJ100" s="76">
        <v>1457.8679999999999</v>
      </c>
      <c r="AK100" s="77">
        <v>9</v>
      </c>
      <c r="AL100" s="126">
        <v>156.374</v>
      </c>
    </row>
    <row r="101" spans="2:38" ht="15" hidden="1" x14ac:dyDescent="0.2">
      <c r="B101" s="30"/>
      <c r="C101" s="31" t="s">
        <v>5</v>
      </c>
      <c r="D101" s="74">
        <f t="shared" si="37"/>
        <v>1293</v>
      </c>
      <c r="E101" s="222">
        <f t="shared" si="37"/>
        <v>7224.036000000001</v>
      </c>
      <c r="F101" s="150">
        <f t="shared" si="36"/>
        <v>-36.753318157940804</v>
      </c>
      <c r="G101" s="71">
        <v>24</v>
      </c>
      <c r="H101" s="72">
        <v>1857.748</v>
      </c>
      <c r="I101" s="73">
        <v>32</v>
      </c>
      <c r="J101" s="72">
        <v>257.54700000000003</v>
      </c>
      <c r="K101" s="73">
        <v>100</v>
      </c>
      <c r="L101" s="72">
        <v>537.255</v>
      </c>
      <c r="M101" s="186">
        <v>9</v>
      </c>
      <c r="N101" s="187">
        <v>19.741</v>
      </c>
      <c r="O101" s="73">
        <v>85</v>
      </c>
      <c r="P101" s="72">
        <v>75.989000000000004</v>
      </c>
      <c r="Q101" s="73">
        <v>61</v>
      </c>
      <c r="R101" s="72">
        <v>1528.124</v>
      </c>
      <c r="S101" s="73">
        <v>152</v>
      </c>
      <c r="T101" s="72">
        <v>54.033999999999999</v>
      </c>
      <c r="U101" s="73">
        <v>230</v>
      </c>
      <c r="V101" s="72">
        <v>1002.585</v>
      </c>
      <c r="W101" s="73">
        <v>328</v>
      </c>
      <c r="X101" s="72">
        <v>1113.787</v>
      </c>
      <c r="Y101" s="73">
        <v>6</v>
      </c>
      <c r="Z101" s="72">
        <v>234.273</v>
      </c>
      <c r="AA101" s="73">
        <v>6</v>
      </c>
      <c r="AB101" s="72">
        <v>130.94800000000001</v>
      </c>
      <c r="AC101" s="73">
        <v>17</v>
      </c>
      <c r="AD101" s="72">
        <v>106.002</v>
      </c>
      <c r="AE101" s="73">
        <v>243</v>
      </c>
      <c r="AF101" s="103">
        <v>306.00299999999999</v>
      </c>
      <c r="AG101" s="181"/>
      <c r="AH101" s="177"/>
      <c r="AI101" s="111">
        <v>142</v>
      </c>
      <c r="AJ101" s="72">
        <v>2970.2629999999999</v>
      </c>
      <c r="AK101" s="73">
        <v>10</v>
      </c>
      <c r="AL101" s="125">
        <v>33.651000000000003</v>
      </c>
    </row>
    <row r="102" spans="2:38" ht="15" hidden="1" x14ac:dyDescent="0.2">
      <c r="B102" s="30"/>
      <c r="C102" s="31" t="s">
        <v>6</v>
      </c>
      <c r="D102" s="68">
        <f t="shared" si="37"/>
        <v>1219</v>
      </c>
      <c r="E102" s="197">
        <f t="shared" si="37"/>
        <v>11044.570999999998</v>
      </c>
      <c r="F102" s="215">
        <f t="shared" si="36"/>
        <v>-14.75323402284657</v>
      </c>
      <c r="G102" s="71">
        <v>59</v>
      </c>
      <c r="H102" s="72">
        <v>349.34800000000001</v>
      </c>
      <c r="I102" s="73">
        <v>41</v>
      </c>
      <c r="J102" s="72">
        <v>619.65499999999997</v>
      </c>
      <c r="K102" s="73">
        <v>138</v>
      </c>
      <c r="L102" s="72">
        <v>878.28099999999995</v>
      </c>
      <c r="M102" s="186">
        <v>19</v>
      </c>
      <c r="N102" s="187">
        <v>405.19600000000003</v>
      </c>
      <c r="O102" s="73">
        <v>81</v>
      </c>
      <c r="P102" s="72">
        <v>99.22</v>
      </c>
      <c r="Q102" s="73">
        <v>60</v>
      </c>
      <c r="R102" s="72">
        <v>736.30499999999995</v>
      </c>
      <c r="S102" s="73">
        <v>34</v>
      </c>
      <c r="T102" s="72">
        <v>86.438000000000002</v>
      </c>
      <c r="U102" s="73">
        <v>214</v>
      </c>
      <c r="V102" s="72">
        <v>542.77599999999995</v>
      </c>
      <c r="W102" s="73">
        <v>360</v>
      </c>
      <c r="X102" s="72">
        <v>6581.1679999999997</v>
      </c>
      <c r="Y102" s="73">
        <v>23</v>
      </c>
      <c r="Z102" s="72">
        <v>16.206</v>
      </c>
      <c r="AA102" s="73">
        <v>19</v>
      </c>
      <c r="AB102" s="72">
        <v>16.434999999999999</v>
      </c>
      <c r="AC102" s="73">
        <v>75</v>
      </c>
      <c r="AD102" s="72">
        <v>228.92699999999999</v>
      </c>
      <c r="AE102" s="73">
        <v>96</v>
      </c>
      <c r="AF102" s="103">
        <v>484.61599999999999</v>
      </c>
      <c r="AG102" s="181"/>
      <c r="AH102" s="177"/>
      <c r="AI102" s="111">
        <v>150</v>
      </c>
      <c r="AJ102" s="72">
        <v>3072.7649999999999</v>
      </c>
      <c r="AK102" s="73">
        <v>12</v>
      </c>
      <c r="AL102" s="125">
        <v>107.075</v>
      </c>
    </row>
    <row r="103" spans="2:38" ht="15" hidden="1" x14ac:dyDescent="0.2">
      <c r="B103" s="30"/>
      <c r="C103" s="32" t="s">
        <v>7</v>
      </c>
      <c r="D103" s="74">
        <f t="shared" si="37"/>
        <v>1068</v>
      </c>
      <c r="E103" s="222">
        <f t="shared" si="37"/>
        <v>6427.2310000000007</v>
      </c>
      <c r="F103" s="150">
        <f t="shared" si="36"/>
        <v>-60.544929404542657</v>
      </c>
      <c r="G103" s="75">
        <v>34</v>
      </c>
      <c r="H103" s="76">
        <v>1341.1379999999999</v>
      </c>
      <c r="I103" s="77">
        <v>39</v>
      </c>
      <c r="J103" s="76">
        <v>476.63600000000002</v>
      </c>
      <c r="K103" s="77">
        <v>133</v>
      </c>
      <c r="L103" s="76">
        <v>176.25700000000001</v>
      </c>
      <c r="M103" s="191">
        <v>15</v>
      </c>
      <c r="N103" s="192">
        <v>381.17099999999999</v>
      </c>
      <c r="O103" s="77">
        <v>71</v>
      </c>
      <c r="P103" s="76">
        <v>38.764000000000003</v>
      </c>
      <c r="Q103" s="77">
        <v>71</v>
      </c>
      <c r="R103" s="76">
        <v>708.93799999999999</v>
      </c>
      <c r="S103" s="77">
        <v>66</v>
      </c>
      <c r="T103" s="76">
        <v>96.102000000000004</v>
      </c>
      <c r="U103" s="77">
        <v>184</v>
      </c>
      <c r="V103" s="76">
        <v>830.95100000000002</v>
      </c>
      <c r="W103" s="77">
        <v>254</v>
      </c>
      <c r="X103" s="76">
        <v>1985.384</v>
      </c>
      <c r="Y103" s="77">
        <v>3</v>
      </c>
      <c r="Z103" s="76">
        <v>54.682000000000002</v>
      </c>
      <c r="AA103" s="77">
        <v>18</v>
      </c>
      <c r="AB103" s="76">
        <v>32.029000000000003</v>
      </c>
      <c r="AC103" s="77">
        <v>44</v>
      </c>
      <c r="AD103" s="76">
        <v>85.022000000000006</v>
      </c>
      <c r="AE103" s="77">
        <v>136</v>
      </c>
      <c r="AF103" s="104">
        <v>220.15700000000001</v>
      </c>
      <c r="AG103" s="181"/>
      <c r="AH103" s="177"/>
      <c r="AI103" s="112">
        <v>171</v>
      </c>
      <c r="AJ103" s="76">
        <v>2338.6469999999999</v>
      </c>
      <c r="AK103" s="77">
        <v>13</v>
      </c>
      <c r="AL103" s="126">
        <v>49.198999999999998</v>
      </c>
    </row>
    <row r="104" spans="2:38" ht="15" hidden="1" x14ac:dyDescent="0.2">
      <c r="B104" s="30"/>
      <c r="C104" s="31" t="s">
        <v>8</v>
      </c>
      <c r="D104" s="74">
        <f t="shared" si="37"/>
        <v>1021</v>
      </c>
      <c r="E104" s="222">
        <f t="shared" si="37"/>
        <v>5663.4070000000002</v>
      </c>
      <c r="F104" s="150">
        <f t="shared" si="36"/>
        <v>-49.832518380724601</v>
      </c>
      <c r="G104" s="71">
        <v>55</v>
      </c>
      <c r="H104" s="72">
        <v>1515.9949999999999</v>
      </c>
      <c r="I104" s="73">
        <v>29</v>
      </c>
      <c r="J104" s="72">
        <v>117.047</v>
      </c>
      <c r="K104" s="73">
        <v>89</v>
      </c>
      <c r="L104" s="72">
        <v>218.16399999999999</v>
      </c>
      <c r="M104" s="186">
        <v>11</v>
      </c>
      <c r="N104" s="193">
        <v>30.882999999999999</v>
      </c>
      <c r="O104" s="73">
        <v>86</v>
      </c>
      <c r="P104" s="72">
        <v>53.006999999999998</v>
      </c>
      <c r="Q104" s="73">
        <v>51</v>
      </c>
      <c r="R104" s="72">
        <v>556.26400000000001</v>
      </c>
      <c r="S104" s="73">
        <v>36</v>
      </c>
      <c r="T104" s="72">
        <v>19.459</v>
      </c>
      <c r="U104" s="73">
        <v>169</v>
      </c>
      <c r="V104" s="72">
        <v>1195.8150000000001</v>
      </c>
      <c r="W104" s="73">
        <v>242</v>
      </c>
      <c r="X104" s="72">
        <v>1439.154</v>
      </c>
      <c r="Y104" s="73">
        <v>6</v>
      </c>
      <c r="Z104" s="72">
        <v>20.84</v>
      </c>
      <c r="AA104" s="73">
        <v>18</v>
      </c>
      <c r="AB104" s="72">
        <v>34.414000000000001</v>
      </c>
      <c r="AC104" s="73">
        <v>73</v>
      </c>
      <c r="AD104" s="72">
        <v>111.215</v>
      </c>
      <c r="AE104" s="73">
        <v>156</v>
      </c>
      <c r="AF104" s="103">
        <v>351.15</v>
      </c>
      <c r="AG104" s="181"/>
      <c r="AH104" s="177"/>
      <c r="AI104" s="111">
        <v>166</v>
      </c>
      <c r="AJ104" s="72">
        <v>2077.8249999999998</v>
      </c>
      <c r="AK104" s="73">
        <v>21</v>
      </c>
      <c r="AL104" s="125">
        <v>95.224000000000004</v>
      </c>
    </row>
    <row r="105" spans="2:38" ht="15" hidden="1" x14ac:dyDescent="0.2">
      <c r="B105" s="30"/>
      <c r="C105" s="31" t="s">
        <v>9</v>
      </c>
      <c r="D105" s="74">
        <f t="shared" ref="D105:E107" si="38">G105+I105+K105+M105+O105+Q105+S105+U105+W105+Y105+AA105+AC105+AE105</f>
        <v>1034</v>
      </c>
      <c r="E105" s="222">
        <f t="shared" si="38"/>
        <v>5174.7930000000006</v>
      </c>
      <c r="F105" s="150">
        <f>+E105/E91*100-100</f>
        <v>-65.732117078339172</v>
      </c>
      <c r="G105" s="71">
        <v>27</v>
      </c>
      <c r="H105" s="72">
        <v>271.19499999999999</v>
      </c>
      <c r="I105" s="73">
        <v>59</v>
      </c>
      <c r="J105" s="72">
        <v>413.05</v>
      </c>
      <c r="K105" s="73">
        <v>77</v>
      </c>
      <c r="L105" s="72">
        <v>302.13400000000001</v>
      </c>
      <c r="M105" s="189">
        <v>26</v>
      </c>
      <c r="N105" s="190">
        <v>230.03399999999999</v>
      </c>
      <c r="O105" s="73">
        <v>83</v>
      </c>
      <c r="P105" s="72">
        <v>297.36099999999999</v>
      </c>
      <c r="Q105" s="73">
        <v>70</v>
      </c>
      <c r="R105" s="72">
        <v>826.43700000000001</v>
      </c>
      <c r="S105" s="73">
        <v>35</v>
      </c>
      <c r="T105" s="72">
        <v>313.52100000000002</v>
      </c>
      <c r="U105" s="73">
        <v>203</v>
      </c>
      <c r="V105" s="72">
        <v>404.07299999999998</v>
      </c>
      <c r="W105" s="73">
        <v>241</v>
      </c>
      <c r="X105" s="72">
        <v>1452.1489999999999</v>
      </c>
      <c r="Y105" s="73">
        <v>1</v>
      </c>
      <c r="Z105" s="72">
        <v>1.754</v>
      </c>
      <c r="AA105" s="73">
        <v>11</v>
      </c>
      <c r="AB105" s="72">
        <v>113.087</v>
      </c>
      <c r="AC105" s="73">
        <v>55</v>
      </c>
      <c r="AD105" s="72">
        <v>102.93</v>
      </c>
      <c r="AE105" s="73">
        <v>146</v>
      </c>
      <c r="AF105" s="103">
        <v>447.06799999999998</v>
      </c>
      <c r="AG105" s="181"/>
      <c r="AH105" s="177"/>
      <c r="AI105" s="111">
        <v>172</v>
      </c>
      <c r="AJ105" s="72">
        <v>2919.223</v>
      </c>
      <c r="AK105" s="73">
        <v>18</v>
      </c>
      <c r="AL105" s="125">
        <v>228.28899999999999</v>
      </c>
    </row>
    <row r="106" spans="2:38" ht="15" hidden="1" x14ac:dyDescent="0.2">
      <c r="B106" s="30"/>
      <c r="C106" s="32" t="s">
        <v>10</v>
      </c>
      <c r="D106" s="78">
        <f t="shared" si="38"/>
        <v>1303</v>
      </c>
      <c r="E106" s="223">
        <f t="shared" si="38"/>
        <v>7174.9139999999998</v>
      </c>
      <c r="F106" s="216">
        <f>+E106/E92*100-100</f>
        <v>-46.986005615486924</v>
      </c>
      <c r="G106" s="75">
        <v>45</v>
      </c>
      <c r="H106" s="76">
        <v>1164.94</v>
      </c>
      <c r="I106" s="77">
        <v>41</v>
      </c>
      <c r="J106" s="76">
        <v>341.03</v>
      </c>
      <c r="K106" s="77">
        <v>148</v>
      </c>
      <c r="L106" s="76">
        <v>956.77200000000005</v>
      </c>
      <c r="M106" s="186">
        <v>15</v>
      </c>
      <c r="N106" s="187">
        <v>135.71899999999999</v>
      </c>
      <c r="O106" s="77">
        <v>70</v>
      </c>
      <c r="P106" s="76">
        <v>57.965000000000003</v>
      </c>
      <c r="Q106" s="77">
        <v>65</v>
      </c>
      <c r="R106" s="76">
        <v>690.59400000000005</v>
      </c>
      <c r="S106" s="77">
        <v>52</v>
      </c>
      <c r="T106" s="76">
        <v>255.47900000000001</v>
      </c>
      <c r="U106" s="77">
        <v>252</v>
      </c>
      <c r="V106" s="76">
        <v>1121.4490000000001</v>
      </c>
      <c r="W106" s="77">
        <v>421</v>
      </c>
      <c r="X106" s="76">
        <v>1406.173</v>
      </c>
      <c r="Y106" s="77">
        <v>7</v>
      </c>
      <c r="Z106" s="76">
        <v>290.57799999999997</v>
      </c>
      <c r="AA106" s="77">
        <v>21</v>
      </c>
      <c r="AB106" s="76">
        <v>167.62299999999999</v>
      </c>
      <c r="AC106" s="77">
        <v>63</v>
      </c>
      <c r="AD106" s="76">
        <v>231.33799999999999</v>
      </c>
      <c r="AE106" s="77">
        <v>103</v>
      </c>
      <c r="AF106" s="104">
        <v>355.25400000000002</v>
      </c>
      <c r="AG106" s="181"/>
      <c r="AH106" s="177"/>
      <c r="AI106" s="112">
        <v>192</v>
      </c>
      <c r="AJ106" s="76">
        <v>1935.32</v>
      </c>
      <c r="AK106" s="77">
        <v>19</v>
      </c>
      <c r="AL106" s="126">
        <v>343.10300000000001</v>
      </c>
    </row>
    <row r="107" spans="2:38" ht="15" hidden="1" x14ac:dyDescent="0.2">
      <c r="B107" s="30"/>
      <c r="C107" s="31" t="s">
        <v>11</v>
      </c>
      <c r="D107" s="74">
        <f t="shared" si="38"/>
        <v>1319</v>
      </c>
      <c r="E107" s="222">
        <f t="shared" si="38"/>
        <v>6014.1750000000002</v>
      </c>
      <c r="F107" s="150">
        <f>+E107/E93*100-100</f>
        <v>-52.211561382598333</v>
      </c>
      <c r="G107" s="71">
        <v>41</v>
      </c>
      <c r="H107" s="72">
        <v>908.50400000000002</v>
      </c>
      <c r="I107" s="73">
        <v>36</v>
      </c>
      <c r="J107" s="72">
        <v>181.047</v>
      </c>
      <c r="K107" s="73">
        <v>131</v>
      </c>
      <c r="L107" s="72">
        <v>156.608</v>
      </c>
      <c r="M107" s="186">
        <v>19</v>
      </c>
      <c r="N107" s="187">
        <v>28.814</v>
      </c>
      <c r="O107" s="73">
        <v>103</v>
      </c>
      <c r="P107" s="72">
        <v>133.38300000000001</v>
      </c>
      <c r="Q107" s="73">
        <v>73</v>
      </c>
      <c r="R107" s="72">
        <v>1088.4380000000001</v>
      </c>
      <c r="S107" s="73">
        <v>60</v>
      </c>
      <c r="T107" s="72">
        <v>244.721</v>
      </c>
      <c r="U107" s="73">
        <v>241</v>
      </c>
      <c r="V107" s="72">
        <v>462.017</v>
      </c>
      <c r="W107" s="73">
        <v>371</v>
      </c>
      <c r="X107" s="72">
        <v>2282.7260000000001</v>
      </c>
      <c r="Y107" s="73">
        <v>4</v>
      </c>
      <c r="Z107" s="72">
        <v>6.306</v>
      </c>
      <c r="AA107" s="73">
        <v>12</v>
      </c>
      <c r="AB107" s="72">
        <v>99.988</v>
      </c>
      <c r="AC107" s="73">
        <v>83</v>
      </c>
      <c r="AD107" s="72">
        <v>182.54499999999999</v>
      </c>
      <c r="AE107" s="73">
        <v>145</v>
      </c>
      <c r="AF107" s="103">
        <v>239.078</v>
      </c>
      <c r="AG107" s="181"/>
      <c r="AH107" s="177"/>
      <c r="AI107" s="111">
        <v>160</v>
      </c>
      <c r="AJ107" s="72">
        <v>1692.5419999999999</v>
      </c>
      <c r="AK107" s="73">
        <v>26</v>
      </c>
      <c r="AL107" s="125">
        <v>123.79900000000001</v>
      </c>
    </row>
    <row r="108" spans="2:38" ht="15" hidden="1" x14ac:dyDescent="0.2">
      <c r="B108" s="30"/>
      <c r="C108" s="31" t="s">
        <v>12</v>
      </c>
      <c r="D108" s="74">
        <f>G108+I108+K108+M108+O108+Q108+S108+U108+W108+Y108+AA108+AC108+AE108</f>
        <v>1341</v>
      </c>
      <c r="E108" s="222">
        <f>H108+J108+L108+N108+P108+R108+T108+V108+X108+Z108+AB108+AD108+AF108</f>
        <v>6750.5219999999999</v>
      </c>
      <c r="F108" s="150">
        <f>+E108/E94*100-100</f>
        <v>-22.709846576597201</v>
      </c>
      <c r="G108" s="71">
        <v>51</v>
      </c>
      <c r="H108" s="72">
        <v>497.49200000000002</v>
      </c>
      <c r="I108" s="73">
        <v>54</v>
      </c>
      <c r="J108" s="72">
        <v>265.5</v>
      </c>
      <c r="K108" s="73">
        <v>162</v>
      </c>
      <c r="L108" s="72">
        <v>288.65499999999997</v>
      </c>
      <c r="M108" s="186">
        <v>9</v>
      </c>
      <c r="N108" s="187">
        <v>169.32900000000001</v>
      </c>
      <c r="O108" s="73">
        <v>76</v>
      </c>
      <c r="P108" s="72">
        <v>52.055999999999997</v>
      </c>
      <c r="Q108" s="73">
        <v>86</v>
      </c>
      <c r="R108" s="72">
        <v>1057.616</v>
      </c>
      <c r="S108" s="73">
        <v>52</v>
      </c>
      <c r="T108" s="72">
        <v>414.09899999999999</v>
      </c>
      <c r="U108" s="73">
        <v>222</v>
      </c>
      <c r="V108" s="72">
        <v>751.61400000000003</v>
      </c>
      <c r="W108" s="73">
        <v>452</v>
      </c>
      <c r="X108" s="72">
        <v>2301.4229999999998</v>
      </c>
      <c r="Y108" s="73">
        <v>18</v>
      </c>
      <c r="Z108" s="72">
        <v>7.1180000000000003</v>
      </c>
      <c r="AA108" s="73">
        <v>19</v>
      </c>
      <c r="AB108" s="72">
        <v>55.628</v>
      </c>
      <c r="AC108" s="73">
        <v>20</v>
      </c>
      <c r="AD108" s="72">
        <v>181.61699999999999</v>
      </c>
      <c r="AE108" s="73">
        <v>120</v>
      </c>
      <c r="AF108" s="103">
        <v>708.375</v>
      </c>
      <c r="AG108" s="181"/>
      <c r="AH108" s="177"/>
      <c r="AI108" s="111">
        <v>194</v>
      </c>
      <c r="AJ108" s="72">
        <v>2589.5859999999998</v>
      </c>
      <c r="AK108" s="73">
        <v>20</v>
      </c>
      <c r="AL108" s="125">
        <v>68.161000000000001</v>
      </c>
    </row>
    <row r="109" spans="2:38" ht="15" x14ac:dyDescent="0.2">
      <c r="B109" s="128" t="s">
        <v>96</v>
      </c>
      <c r="C109" s="129" t="s">
        <v>49</v>
      </c>
      <c r="D109" s="86">
        <f>SUM(D97:D108)</f>
        <v>13136</v>
      </c>
      <c r="E109" s="137">
        <f>SUM(E97:E108)</f>
        <v>85238.481</v>
      </c>
      <c r="F109" s="148">
        <f>+E109/SUM(E95)*100-100</f>
        <v>-45.952392999809774</v>
      </c>
      <c r="G109" s="80">
        <f t="shared" ref="G109:AF109" si="39">SUM(G97:G108)</f>
        <v>489</v>
      </c>
      <c r="H109" s="83">
        <f t="shared" si="39"/>
        <v>14062.768</v>
      </c>
      <c r="I109" s="84">
        <f t="shared" si="39"/>
        <v>440</v>
      </c>
      <c r="J109" s="81">
        <f t="shared" si="39"/>
        <v>4112.8439999999991</v>
      </c>
      <c r="K109" s="82">
        <f t="shared" si="39"/>
        <v>1534</v>
      </c>
      <c r="L109" s="83">
        <f t="shared" si="39"/>
        <v>6588.0849999999991</v>
      </c>
      <c r="M109" s="84">
        <f t="shared" si="39"/>
        <v>153</v>
      </c>
      <c r="N109" s="81">
        <f t="shared" si="39"/>
        <v>2257.8910000000001</v>
      </c>
      <c r="O109" s="82">
        <f t="shared" si="39"/>
        <v>930</v>
      </c>
      <c r="P109" s="83">
        <f t="shared" si="39"/>
        <v>1272.172</v>
      </c>
      <c r="Q109" s="84">
        <f t="shared" si="39"/>
        <v>748</v>
      </c>
      <c r="R109" s="81">
        <f t="shared" si="39"/>
        <v>10147.790999999999</v>
      </c>
      <c r="S109" s="82">
        <f t="shared" si="39"/>
        <v>596</v>
      </c>
      <c r="T109" s="83">
        <f t="shared" si="39"/>
        <v>1918.2919999999999</v>
      </c>
      <c r="U109" s="84">
        <f t="shared" si="39"/>
        <v>2319</v>
      </c>
      <c r="V109" s="81">
        <f t="shared" si="39"/>
        <v>9825.0709999999999</v>
      </c>
      <c r="W109" s="82">
        <f t="shared" si="39"/>
        <v>3659</v>
      </c>
      <c r="X109" s="83">
        <f t="shared" si="39"/>
        <v>26123.024999999998</v>
      </c>
      <c r="Y109" s="84">
        <f t="shared" si="39"/>
        <v>80</v>
      </c>
      <c r="Z109" s="81">
        <f t="shared" si="39"/>
        <v>874.30700000000013</v>
      </c>
      <c r="AA109" s="82">
        <f t="shared" si="39"/>
        <v>156</v>
      </c>
      <c r="AB109" s="83">
        <f t="shared" si="39"/>
        <v>1005.0150000000002</v>
      </c>
      <c r="AC109" s="84">
        <f t="shared" si="39"/>
        <v>497</v>
      </c>
      <c r="AD109" s="83">
        <f t="shared" si="39"/>
        <v>1959.5189999999998</v>
      </c>
      <c r="AE109" s="84">
        <f t="shared" si="39"/>
        <v>1535</v>
      </c>
      <c r="AF109" s="85">
        <f t="shared" si="39"/>
        <v>5091.7010000000009</v>
      </c>
      <c r="AG109" s="180"/>
      <c r="AH109" s="177"/>
      <c r="AI109" s="84">
        <f>SUM(AI97:AI108)</f>
        <v>1857</v>
      </c>
      <c r="AJ109" s="83">
        <f>SUM(AJ97:AJ108)</f>
        <v>27564.702000000001</v>
      </c>
      <c r="AK109" s="196">
        <f>SUM(AK97:AK108)</f>
        <v>211</v>
      </c>
      <c r="AL109" s="81">
        <f>SUM(AL97:AL108)</f>
        <v>2064.779</v>
      </c>
    </row>
    <row r="110" spans="2:38" ht="15.75" thickBot="1" x14ac:dyDescent="0.25">
      <c r="B110" s="165" t="s">
        <v>93</v>
      </c>
      <c r="C110" s="170"/>
      <c r="D110" s="198">
        <f>D109/SUM(D83:D94)-1</f>
        <v>-0.30489998941686947</v>
      </c>
      <c r="E110" s="221">
        <f t="shared" ref="E110:AL110" si="40">E109/SUM(E83:E94)-1</f>
        <v>-0.45952392999809777</v>
      </c>
      <c r="F110" s="157"/>
      <c r="G110" s="198">
        <f t="shared" si="40"/>
        <v>-0.36984536082474229</v>
      </c>
      <c r="H110" s="220">
        <f t="shared" si="40"/>
        <v>-0.37501586596151282</v>
      </c>
      <c r="I110" s="226">
        <f t="shared" si="40"/>
        <v>-0.36416184971098264</v>
      </c>
      <c r="J110" s="157">
        <f t="shared" si="40"/>
        <v>-0.57503161810291392</v>
      </c>
      <c r="K110" s="226">
        <f t="shared" si="40"/>
        <v>-0.42003780718336481</v>
      </c>
      <c r="L110" s="220">
        <f t="shared" si="40"/>
        <v>-0.18585207612456756</v>
      </c>
      <c r="M110" s="157">
        <f t="shared" si="40"/>
        <v>0.24390243902439024</v>
      </c>
      <c r="N110" s="220">
        <f t="shared" si="40"/>
        <v>0.39634570191713059</v>
      </c>
      <c r="O110" s="226">
        <f t="shared" si="40"/>
        <v>-0.2654028436018957</v>
      </c>
      <c r="P110" s="157">
        <f t="shared" si="40"/>
        <v>-0.56492065663474689</v>
      </c>
      <c r="Q110" s="226">
        <f t="shared" si="40"/>
        <v>-0.43031226199543027</v>
      </c>
      <c r="R110" s="220">
        <f t="shared" si="40"/>
        <v>-0.5441243935309974</v>
      </c>
      <c r="S110" s="157">
        <f t="shared" si="40"/>
        <v>-0.41222879684418146</v>
      </c>
      <c r="T110" s="220">
        <f t="shared" si="40"/>
        <v>-0.11964570904084448</v>
      </c>
      <c r="U110" s="226">
        <f t="shared" si="40"/>
        <v>-0.27734496727952629</v>
      </c>
      <c r="V110" s="157">
        <f t="shared" si="40"/>
        <v>-0.52450897739921598</v>
      </c>
      <c r="W110" s="226">
        <f t="shared" si="40"/>
        <v>-0.23065601345668629</v>
      </c>
      <c r="X110" s="220">
        <f t="shared" si="40"/>
        <v>-0.50483309955265754</v>
      </c>
      <c r="Y110" s="157">
        <f t="shared" si="40"/>
        <v>-0.37984496124031009</v>
      </c>
      <c r="Z110" s="220">
        <f t="shared" si="40"/>
        <v>-0.3890237596086652</v>
      </c>
      <c r="AA110" s="226">
        <f t="shared" si="40"/>
        <v>-0.33047210300429186</v>
      </c>
      <c r="AB110" s="157">
        <f t="shared" si="40"/>
        <v>-0.28468683274021334</v>
      </c>
      <c r="AC110" s="226">
        <f t="shared" si="40"/>
        <v>-0.20096463022508038</v>
      </c>
      <c r="AD110" s="220">
        <f t="shared" si="40"/>
        <v>-0.55364031890660592</v>
      </c>
      <c r="AE110" s="157">
        <f t="shared" si="40"/>
        <v>-0.27594339622641506</v>
      </c>
      <c r="AF110" s="164">
        <f t="shared" si="40"/>
        <v>-0.34838738162272831</v>
      </c>
      <c r="AG110" s="230"/>
      <c r="AH110" s="231"/>
      <c r="AI110" s="157">
        <f t="shared" si="40"/>
        <v>-0.45205075243434645</v>
      </c>
      <c r="AJ110" s="220">
        <f t="shared" si="40"/>
        <v>-0.63422149975450837</v>
      </c>
      <c r="AK110" s="226">
        <f t="shared" si="40"/>
        <v>-0.68365817091454273</v>
      </c>
      <c r="AL110" s="232">
        <f t="shared" si="40"/>
        <v>-0.59624970668752442</v>
      </c>
    </row>
    <row r="111" spans="2:38" ht="15" hidden="1" x14ac:dyDescent="0.2">
      <c r="B111" s="30" t="s">
        <v>97</v>
      </c>
      <c r="C111" s="153" t="s">
        <v>1</v>
      </c>
      <c r="D111" s="74">
        <f t="shared" ref="D111:E114" si="41">G111+I111+K111+M111+O111+Q111+S111+U111+W111+Y111+AA111+AC111+AE111</f>
        <v>1068</v>
      </c>
      <c r="E111" s="134">
        <f t="shared" si="41"/>
        <v>4252.83</v>
      </c>
      <c r="F111" s="150">
        <f t="shared" ref="F111:F117" si="42">+E111/E97*100-100</f>
        <v>-45.475420008615551</v>
      </c>
      <c r="G111" s="71">
        <v>58</v>
      </c>
      <c r="H111" s="72">
        <v>529.83799999999997</v>
      </c>
      <c r="I111" s="73">
        <v>28</v>
      </c>
      <c r="J111" s="72">
        <v>179.33600000000001</v>
      </c>
      <c r="K111" s="73">
        <v>106</v>
      </c>
      <c r="L111" s="72">
        <v>140.16999999999999</v>
      </c>
      <c r="M111" s="186">
        <v>14</v>
      </c>
      <c r="N111" s="187">
        <v>82.563999999999993</v>
      </c>
      <c r="O111" s="73">
        <v>41</v>
      </c>
      <c r="P111" s="72">
        <v>77.066999999999993</v>
      </c>
      <c r="Q111" s="73">
        <v>60</v>
      </c>
      <c r="R111" s="72">
        <v>808.55100000000004</v>
      </c>
      <c r="S111" s="73">
        <v>38</v>
      </c>
      <c r="T111" s="72">
        <v>248.82</v>
      </c>
      <c r="U111" s="73">
        <v>152</v>
      </c>
      <c r="V111" s="72">
        <v>404.596</v>
      </c>
      <c r="W111" s="73">
        <v>275</v>
      </c>
      <c r="X111" s="72">
        <v>1074.7840000000001</v>
      </c>
      <c r="Y111" s="73">
        <v>6</v>
      </c>
      <c r="Z111" s="72">
        <v>40.262999999999998</v>
      </c>
      <c r="AA111" s="73">
        <v>4</v>
      </c>
      <c r="AB111" s="72">
        <v>33.549999999999997</v>
      </c>
      <c r="AC111" s="73">
        <v>19</v>
      </c>
      <c r="AD111" s="72">
        <v>144.23699999999999</v>
      </c>
      <c r="AE111" s="73">
        <v>267</v>
      </c>
      <c r="AF111" s="103">
        <v>489.05399999999997</v>
      </c>
      <c r="AG111" s="181"/>
      <c r="AH111" s="177"/>
      <c r="AI111" s="111">
        <v>163</v>
      </c>
      <c r="AJ111" s="72">
        <v>2274.4119999999998</v>
      </c>
      <c r="AK111" s="73">
        <v>31</v>
      </c>
      <c r="AL111" s="125">
        <v>273.10899999999998</v>
      </c>
    </row>
    <row r="112" spans="2:38" ht="15" hidden="1" x14ac:dyDescent="0.2">
      <c r="B112" s="30"/>
      <c r="C112" s="31" t="s">
        <v>2</v>
      </c>
      <c r="D112" s="74">
        <f t="shared" si="41"/>
        <v>1414</v>
      </c>
      <c r="E112" s="134">
        <f t="shared" si="41"/>
        <v>6530.0450000000001</v>
      </c>
      <c r="F112" s="150">
        <f t="shared" si="42"/>
        <v>-21.691638427483014</v>
      </c>
      <c r="G112" s="71">
        <v>99</v>
      </c>
      <c r="H112" s="72">
        <v>944.06500000000005</v>
      </c>
      <c r="I112" s="73">
        <v>37</v>
      </c>
      <c r="J112" s="72">
        <v>192.93100000000001</v>
      </c>
      <c r="K112" s="73">
        <v>137</v>
      </c>
      <c r="L112" s="72">
        <v>196.47200000000001</v>
      </c>
      <c r="M112" s="186">
        <v>16</v>
      </c>
      <c r="N112" s="187">
        <v>372.93200000000002</v>
      </c>
      <c r="O112" s="73">
        <v>172</v>
      </c>
      <c r="P112" s="72">
        <v>167.01</v>
      </c>
      <c r="Q112" s="73">
        <v>64</v>
      </c>
      <c r="R112" s="188">
        <v>828.67499999999995</v>
      </c>
      <c r="S112" s="73">
        <v>45</v>
      </c>
      <c r="T112" s="72">
        <v>317.22300000000001</v>
      </c>
      <c r="U112" s="73">
        <v>201</v>
      </c>
      <c r="V112" s="72">
        <v>658.93100000000004</v>
      </c>
      <c r="W112" s="73">
        <v>404</v>
      </c>
      <c r="X112" s="72">
        <v>2055.0070000000001</v>
      </c>
      <c r="Y112" s="73"/>
      <c r="Z112" s="72"/>
      <c r="AA112" s="73">
        <v>10</v>
      </c>
      <c r="AB112" s="72">
        <v>67.747</v>
      </c>
      <c r="AC112" s="73">
        <v>36</v>
      </c>
      <c r="AD112" s="72">
        <v>455.97199999999998</v>
      </c>
      <c r="AE112" s="73">
        <v>193</v>
      </c>
      <c r="AF112" s="103">
        <v>273.08</v>
      </c>
      <c r="AG112" s="181"/>
      <c r="AH112" s="177"/>
      <c r="AI112" s="111">
        <v>209</v>
      </c>
      <c r="AJ112" s="72">
        <v>2543.7159999999999</v>
      </c>
      <c r="AK112" s="73">
        <v>36</v>
      </c>
      <c r="AL112" s="125">
        <v>28.808</v>
      </c>
    </row>
    <row r="113" spans="2:38" ht="15" hidden="1" x14ac:dyDescent="0.2">
      <c r="B113" s="30"/>
      <c r="C113" s="31" t="s">
        <v>3</v>
      </c>
      <c r="D113" s="68">
        <f t="shared" si="41"/>
        <v>1732</v>
      </c>
      <c r="E113" s="135">
        <f t="shared" si="41"/>
        <v>8742.4320000000007</v>
      </c>
      <c r="F113" s="215">
        <f t="shared" si="42"/>
        <v>18.965953631970024</v>
      </c>
      <c r="G113" s="71">
        <v>117</v>
      </c>
      <c r="H113" s="72">
        <v>1053.5</v>
      </c>
      <c r="I113" s="73">
        <v>51</v>
      </c>
      <c r="J113" s="72">
        <v>301.39800000000002</v>
      </c>
      <c r="K113" s="73">
        <v>130</v>
      </c>
      <c r="L113" s="72">
        <v>389.375</v>
      </c>
      <c r="M113" s="189">
        <v>15</v>
      </c>
      <c r="N113" s="190">
        <v>32.185000000000002</v>
      </c>
      <c r="O113" s="73">
        <v>105</v>
      </c>
      <c r="P113" s="72">
        <v>75.52</v>
      </c>
      <c r="Q113" s="73">
        <v>100</v>
      </c>
      <c r="R113" s="72">
        <v>1246.2380000000001</v>
      </c>
      <c r="S113" s="73">
        <v>58</v>
      </c>
      <c r="T113" s="72">
        <v>359.28199999999998</v>
      </c>
      <c r="U113" s="73">
        <v>271</v>
      </c>
      <c r="V113" s="72">
        <v>1188.5830000000001</v>
      </c>
      <c r="W113" s="73">
        <v>753</v>
      </c>
      <c r="X113" s="72">
        <v>2898.163</v>
      </c>
      <c r="Y113" s="73">
        <v>2</v>
      </c>
      <c r="Z113" s="72">
        <v>25.719000000000001</v>
      </c>
      <c r="AA113" s="73">
        <v>15</v>
      </c>
      <c r="AB113" s="72">
        <v>118.431</v>
      </c>
      <c r="AC113" s="73">
        <v>45</v>
      </c>
      <c r="AD113" s="72">
        <v>437.35599999999999</v>
      </c>
      <c r="AE113" s="73">
        <v>70</v>
      </c>
      <c r="AF113" s="103">
        <v>616.68200000000002</v>
      </c>
      <c r="AG113" s="181"/>
      <c r="AH113" s="177"/>
      <c r="AI113" s="111">
        <v>260</v>
      </c>
      <c r="AJ113" s="72">
        <v>3223.5390000000002</v>
      </c>
      <c r="AK113" s="73">
        <v>44</v>
      </c>
      <c r="AL113" s="125">
        <v>298.892</v>
      </c>
    </row>
    <row r="114" spans="2:38" ht="15" hidden="1" x14ac:dyDescent="0.2">
      <c r="B114" s="30"/>
      <c r="C114" s="32" t="s">
        <v>4</v>
      </c>
      <c r="D114" s="74">
        <f t="shared" si="41"/>
        <v>1582</v>
      </c>
      <c r="E114" s="134">
        <f t="shared" si="41"/>
        <v>7265.9070000000011</v>
      </c>
      <c r="F114" s="150">
        <f t="shared" si="42"/>
        <v>15.746671165328706</v>
      </c>
      <c r="G114" s="75">
        <v>41</v>
      </c>
      <c r="H114" s="76">
        <v>1021.875</v>
      </c>
      <c r="I114" s="77">
        <v>63</v>
      </c>
      <c r="J114" s="76">
        <v>371.23</v>
      </c>
      <c r="K114" s="77">
        <v>162</v>
      </c>
      <c r="L114" s="76">
        <v>364.68700000000001</v>
      </c>
      <c r="M114" s="186">
        <v>18</v>
      </c>
      <c r="N114" s="187">
        <v>226.74600000000001</v>
      </c>
      <c r="O114" s="77">
        <v>104</v>
      </c>
      <c r="P114" s="76">
        <v>154.85</v>
      </c>
      <c r="Q114" s="77">
        <v>87</v>
      </c>
      <c r="R114" s="76">
        <v>1074.866</v>
      </c>
      <c r="S114" s="77">
        <v>46</v>
      </c>
      <c r="T114" s="76">
        <v>126.96299999999999</v>
      </c>
      <c r="U114" s="77">
        <v>267</v>
      </c>
      <c r="V114" s="76">
        <v>873.48099999999999</v>
      </c>
      <c r="W114" s="77">
        <v>491</v>
      </c>
      <c r="X114" s="76">
        <v>2149.3090000000002</v>
      </c>
      <c r="Y114" s="77">
        <v>5</v>
      </c>
      <c r="Z114" s="76">
        <v>17.797999999999998</v>
      </c>
      <c r="AA114" s="234">
        <v>18</v>
      </c>
      <c r="AB114" s="235">
        <v>86.569000000000003</v>
      </c>
      <c r="AC114" s="77">
        <v>97</v>
      </c>
      <c r="AD114" s="76">
        <v>424.702</v>
      </c>
      <c r="AE114" s="77">
        <v>183</v>
      </c>
      <c r="AF114" s="104">
        <v>372.83100000000002</v>
      </c>
      <c r="AG114" s="181"/>
      <c r="AH114" s="177"/>
      <c r="AI114" s="112">
        <v>363</v>
      </c>
      <c r="AJ114" s="76">
        <v>4685.0910000000003</v>
      </c>
      <c r="AK114" s="77">
        <v>24</v>
      </c>
      <c r="AL114" s="126">
        <v>65.908000000000001</v>
      </c>
    </row>
    <row r="115" spans="2:38" ht="15" hidden="1" x14ac:dyDescent="0.2">
      <c r="B115" s="30"/>
      <c r="C115" s="31" t="s">
        <v>5</v>
      </c>
      <c r="D115" s="74">
        <f t="shared" ref="D115:E117" si="43">G115+I115+K115+M115+O115+Q115+S115+U115+W115+Y115+AA115+AC115+AE115</f>
        <v>1331</v>
      </c>
      <c r="E115" s="134">
        <f t="shared" si="43"/>
        <v>7524.0719999999992</v>
      </c>
      <c r="F115" s="150">
        <f t="shared" si="42"/>
        <v>4.1533015616201112</v>
      </c>
      <c r="G115" s="71">
        <v>49</v>
      </c>
      <c r="H115" s="72">
        <v>556.68200000000002</v>
      </c>
      <c r="I115" s="73">
        <v>31</v>
      </c>
      <c r="J115" s="72">
        <v>165.94800000000001</v>
      </c>
      <c r="K115" s="73">
        <v>137</v>
      </c>
      <c r="L115" s="72">
        <v>243.52</v>
      </c>
      <c r="M115" s="186">
        <v>8</v>
      </c>
      <c r="N115" s="187">
        <v>79.233000000000004</v>
      </c>
      <c r="O115" s="73">
        <v>106</v>
      </c>
      <c r="P115" s="72">
        <v>178.947</v>
      </c>
      <c r="Q115" s="73">
        <v>106</v>
      </c>
      <c r="R115" s="72">
        <v>1487.03</v>
      </c>
      <c r="S115" s="73">
        <v>66</v>
      </c>
      <c r="T115" s="72">
        <v>279.62299999999999</v>
      </c>
      <c r="U115" s="73">
        <v>227</v>
      </c>
      <c r="V115" s="72">
        <v>863.90200000000004</v>
      </c>
      <c r="W115" s="73">
        <v>355</v>
      </c>
      <c r="X115" s="72">
        <v>2412.866</v>
      </c>
      <c r="Y115" s="73">
        <v>3</v>
      </c>
      <c r="Z115" s="72">
        <v>20.221</v>
      </c>
      <c r="AA115" s="73">
        <v>29</v>
      </c>
      <c r="AB115" s="72">
        <v>407.58800000000002</v>
      </c>
      <c r="AC115" s="73">
        <v>61</v>
      </c>
      <c r="AD115" s="72">
        <v>321.678</v>
      </c>
      <c r="AE115" s="73">
        <v>153</v>
      </c>
      <c r="AF115" s="103">
        <v>506.834</v>
      </c>
      <c r="AG115" s="181"/>
      <c r="AH115" s="177"/>
      <c r="AI115" s="111">
        <v>248</v>
      </c>
      <c r="AJ115" s="72">
        <v>2852.0610000000001</v>
      </c>
      <c r="AK115" s="73">
        <v>43</v>
      </c>
      <c r="AL115" s="125">
        <v>58.734999999999999</v>
      </c>
    </row>
    <row r="116" spans="2:38" ht="15" hidden="1" x14ac:dyDescent="0.2">
      <c r="B116" s="30"/>
      <c r="C116" s="31" t="s">
        <v>6</v>
      </c>
      <c r="D116" s="68">
        <f t="shared" si="43"/>
        <v>1695</v>
      </c>
      <c r="E116" s="135">
        <f t="shared" si="43"/>
        <v>7780.8009999999995</v>
      </c>
      <c r="F116" s="215">
        <f t="shared" si="42"/>
        <v>-29.550898808111242</v>
      </c>
      <c r="G116" s="71">
        <v>53</v>
      </c>
      <c r="H116" s="72">
        <v>803.56600000000003</v>
      </c>
      <c r="I116" s="73">
        <v>58</v>
      </c>
      <c r="J116" s="72">
        <v>270.80500000000001</v>
      </c>
      <c r="K116" s="73">
        <v>140</v>
      </c>
      <c r="L116" s="72">
        <v>110.562</v>
      </c>
      <c r="M116" s="186">
        <v>11</v>
      </c>
      <c r="N116" s="187">
        <v>191.40299999999999</v>
      </c>
      <c r="O116" s="73">
        <v>102</v>
      </c>
      <c r="P116" s="72">
        <v>70.61</v>
      </c>
      <c r="Q116" s="73">
        <v>92</v>
      </c>
      <c r="R116" s="72">
        <v>1314.213</v>
      </c>
      <c r="S116" s="73">
        <v>65</v>
      </c>
      <c r="T116" s="72">
        <v>306.22899999999998</v>
      </c>
      <c r="U116" s="73">
        <v>309</v>
      </c>
      <c r="V116" s="72">
        <v>1748.5229999999999</v>
      </c>
      <c r="W116" s="73">
        <v>526</v>
      </c>
      <c r="X116" s="72">
        <v>1967.867</v>
      </c>
      <c r="Y116" s="73">
        <v>9</v>
      </c>
      <c r="Z116" s="72">
        <v>71.784000000000006</v>
      </c>
      <c r="AA116" s="73">
        <v>17</v>
      </c>
      <c r="AB116" s="72">
        <v>88.33</v>
      </c>
      <c r="AC116" s="73">
        <v>36</v>
      </c>
      <c r="AD116" s="72">
        <v>264.39400000000001</v>
      </c>
      <c r="AE116" s="73">
        <v>277</v>
      </c>
      <c r="AF116" s="103">
        <v>572.51499999999999</v>
      </c>
      <c r="AG116" s="181"/>
      <c r="AH116" s="177"/>
      <c r="AI116" s="111">
        <v>359</v>
      </c>
      <c r="AJ116" s="72">
        <v>5017.9269999999997</v>
      </c>
      <c r="AK116" s="73">
        <v>18</v>
      </c>
      <c r="AL116" s="125">
        <v>17.132999999999999</v>
      </c>
    </row>
    <row r="117" spans="2:38" ht="15" hidden="1" x14ac:dyDescent="0.2">
      <c r="B117" s="30"/>
      <c r="C117" s="32" t="s">
        <v>7</v>
      </c>
      <c r="D117" s="78">
        <f t="shared" si="43"/>
        <v>1661</v>
      </c>
      <c r="E117" s="136">
        <f t="shared" si="43"/>
        <v>9500.909999999998</v>
      </c>
      <c r="F117" s="216">
        <f t="shared" si="42"/>
        <v>47.822756020438618</v>
      </c>
      <c r="G117" s="75">
        <v>51</v>
      </c>
      <c r="H117" s="76">
        <v>999.50300000000004</v>
      </c>
      <c r="I117" s="77">
        <v>49</v>
      </c>
      <c r="J117" s="76">
        <v>358.00900000000001</v>
      </c>
      <c r="K117" s="77">
        <v>147</v>
      </c>
      <c r="L117" s="76">
        <v>276.17599999999999</v>
      </c>
      <c r="M117" s="191">
        <v>7</v>
      </c>
      <c r="N117" s="192">
        <v>15.69</v>
      </c>
      <c r="O117" s="77">
        <v>143</v>
      </c>
      <c r="P117" s="76">
        <v>342.48700000000002</v>
      </c>
      <c r="Q117" s="77">
        <v>130</v>
      </c>
      <c r="R117" s="76">
        <v>2182.9389999999999</v>
      </c>
      <c r="S117" s="77">
        <v>38</v>
      </c>
      <c r="T117" s="76">
        <v>274.94200000000001</v>
      </c>
      <c r="U117" s="77">
        <v>257</v>
      </c>
      <c r="V117" s="76">
        <v>1243.933</v>
      </c>
      <c r="W117" s="77">
        <v>548</v>
      </c>
      <c r="X117" s="76">
        <v>2760.5070000000001</v>
      </c>
      <c r="Y117" s="77">
        <v>11</v>
      </c>
      <c r="Z117" s="76">
        <v>95.738</v>
      </c>
      <c r="AA117" s="77">
        <v>26</v>
      </c>
      <c r="AB117" s="76">
        <v>149.46899999999999</v>
      </c>
      <c r="AC117" s="77">
        <v>84</v>
      </c>
      <c r="AD117" s="76">
        <v>340.82400000000001</v>
      </c>
      <c r="AE117" s="77">
        <v>170</v>
      </c>
      <c r="AF117" s="104">
        <v>460.69299999999998</v>
      </c>
      <c r="AG117" s="181"/>
      <c r="AH117" s="177"/>
      <c r="AI117" s="112">
        <v>358</v>
      </c>
      <c r="AJ117" s="76">
        <v>5263.1719999999996</v>
      </c>
      <c r="AK117" s="77">
        <v>15</v>
      </c>
      <c r="AL117" s="126">
        <v>69.337000000000003</v>
      </c>
    </row>
    <row r="118" spans="2:38" ht="15" hidden="1" x14ac:dyDescent="0.2">
      <c r="B118" s="30"/>
      <c r="C118" s="31" t="s">
        <v>8</v>
      </c>
      <c r="D118" s="74">
        <f t="shared" ref="D118:E120" si="44">G118+I118+K118+M118+O118+Q118+S118+U118+W118+Y118+AA118+AC118+AE118</f>
        <v>1366</v>
      </c>
      <c r="E118" s="134">
        <f t="shared" si="44"/>
        <v>8605.0169999999998</v>
      </c>
      <c r="F118" s="150">
        <f>+E118/E104*100-100</f>
        <v>51.940642796818224</v>
      </c>
      <c r="G118" s="71">
        <v>50</v>
      </c>
      <c r="H118" s="72">
        <v>1074.9580000000001</v>
      </c>
      <c r="I118" s="73">
        <v>35</v>
      </c>
      <c r="J118" s="72">
        <v>504.31</v>
      </c>
      <c r="K118" s="73">
        <v>151</v>
      </c>
      <c r="L118" s="72">
        <v>318.93200000000002</v>
      </c>
      <c r="M118" s="186">
        <v>12</v>
      </c>
      <c r="N118" s="193">
        <v>214.994</v>
      </c>
      <c r="O118" s="73">
        <v>104</v>
      </c>
      <c r="P118" s="72">
        <v>133.696</v>
      </c>
      <c r="Q118" s="73">
        <v>91</v>
      </c>
      <c r="R118" s="72">
        <v>1069.1569999999999</v>
      </c>
      <c r="S118" s="73">
        <v>42</v>
      </c>
      <c r="T118" s="72">
        <v>160.43899999999999</v>
      </c>
      <c r="U118" s="73">
        <v>220</v>
      </c>
      <c r="V118" s="72">
        <v>1127.1949999999999</v>
      </c>
      <c r="W118" s="73">
        <v>415</v>
      </c>
      <c r="X118" s="72">
        <v>2627.5990000000002</v>
      </c>
      <c r="Y118" s="73">
        <v>20</v>
      </c>
      <c r="Z118" s="72">
        <v>224.244</v>
      </c>
      <c r="AA118" s="73">
        <v>16</v>
      </c>
      <c r="AB118" s="72">
        <v>199.697</v>
      </c>
      <c r="AC118" s="73">
        <v>39</v>
      </c>
      <c r="AD118" s="72">
        <v>496.98599999999999</v>
      </c>
      <c r="AE118" s="73">
        <v>171</v>
      </c>
      <c r="AF118" s="103">
        <v>452.81</v>
      </c>
      <c r="AG118" s="181"/>
      <c r="AH118" s="177"/>
      <c r="AI118" s="111">
        <v>362</v>
      </c>
      <c r="AJ118" s="72">
        <v>5269.8490000000002</v>
      </c>
      <c r="AK118" s="73">
        <v>43</v>
      </c>
      <c r="AL118" s="125">
        <v>70.314999999999998</v>
      </c>
    </row>
    <row r="119" spans="2:38" hidden="1" x14ac:dyDescent="0.15">
      <c r="B119" s="30"/>
      <c r="C119" s="31" t="s">
        <v>9</v>
      </c>
      <c r="D119" s="68">
        <f t="shared" si="44"/>
        <v>1683</v>
      </c>
      <c r="E119" s="135">
        <f t="shared" si="44"/>
        <v>8759.3330000000005</v>
      </c>
      <c r="F119" s="215">
        <f>+E119/E105*100-100</f>
        <v>69.26924419971968</v>
      </c>
      <c r="G119" s="71">
        <v>63</v>
      </c>
      <c r="H119" s="72">
        <v>868.06200000000001</v>
      </c>
      <c r="I119" s="73">
        <v>28</v>
      </c>
      <c r="J119" s="72">
        <v>328</v>
      </c>
      <c r="K119" s="73">
        <v>178</v>
      </c>
      <c r="L119" s="72">
        <v>394.01400000000001</v>
      </c>
      <c r="M119" s="189">
        <v>6</v>
      </c>
      <c r="N119" s="190">
        <v>372.19099999999997</v>
      </c>
      <c r="O119" s="73">
        <v>123</v>
      </c>
      <c r="P119" s="72">
        <v>251.13300000000001</v>
      </c>
      <c r="Q119" s="73">
        <v>93</v>
      </c>
      <c r="R119" s="72">
        <v>1165.319</v>
      </c>
      <c r="S119" s="73">
        <v>48</v>
      </c>
      <c r="T119" s="72">
        <v>115.702</v>
      </c>
      <c r="U119" s="73">
        <v>238</v>
      </c>
      <c r="V119" s="72">
        <v>918.38699999999994</v>
      </c>
      <c r="W119" s="73">
        <v>482</v>
      </c>
      <c r="X119" s="72">
        <v>2772.4319999999998</v>
      </c>
      <c r="Y119" s="73">
        <v>10</v>
      </c>
      <c r="Z119" s="72">
        <v>163.011</v>
      </c>
      <c r="AA119" s="73">
        <v>12</v>
      </c>
      <c r="AB119" s="72">
        <v>75.317999999999998</v>
      </c>
      <c r="AC119" s="73">
        <v>95</v>
      </c>
      <c r="AD119" s="72">
        <v>281.96899999999999</v>
      </c>
      <c r="AE119" s="73">
        <v>307</v>
      </c>
      <c r="AF119" s="103">
        <v>1053.7950000000001</v>
      </c>
      <c r="AG119" s="181"/>
      <c r="AH119" s="181"/>
      <c r="AI119" s="111">
        <v>334</v>
      </c>
      <c r="AJ119" s="72">
        <v>5485.4560000000001</v>
      </c>
      <c r="AK119" s="73">
        <v>26</v>
      </c>
      <c r="AL119" s="125">
        <v>223.19399999999999</v>
      </c>
    </row>
    <row r="120" spans="2:38" ht="15" hidden="1" x14ac:dyDescent="0.2">
      <c r="B120" s="30"/>
      <c r="C120" s="32" t="s">
        <v>10</v>
      </c>
      <c r="D120" s="78">
        <f t="shared" si="44"/>
        <v>1702</v>
      </c>
      <c r="E120" s="136">
        <f t="shared" si="44"/>
        <v>11404.632</v>
      </c>
      <c r="F120" s="216">
        <f>+E120/E106*100-100</f>
        <v>58.951480115301734</v>
      </c>
      <c r="G120" s="75">
        <v>47</v>
      </c>
      <c r="H120" s="76">
        <v>896.68399999999997</v>
      </c>
      <c r="I120" s="77">
        <v>64</v>
      </c>
      <c r="J120" s="76">
        <v>603.60400000000004</v>
      </c>
      <c r="K120" s="77">
        <v>145</v>
      </c>
      <c r="L120" s="76">
        <v>197.239</v>
      </c>
      <c r="M120" s="186">
        <v>10</v>
      </c>
      <c r="N120" s="187">
        <v>197.28299999999999</v>
      </c>
      <c r="O120" s="77">
        <v>131</v>
      </c>
      <c r="P120" s="76">
        <v>102.261</v>
      </c>
      <c r="Q120" s="77">
        <v>120</v>
      </c>
      <c r="R120" s="76">
        <v>1713.692</v>
      </c>
      <c r="S120" s="77">
        <v>79</v>
      </c>
      <c r="T120" s="76">
        <v>208.84899999999999</v>
      </c>
      <c r="U120" s="77">
        <v>202</v>
      </c>
      <c r="V120" s="76">
        <v>559.68600000000004</v>
      </c>
      <c r="W120" s="77">
        <v>551</v>
      </c>
      <c r="X120" s="76">
        <v>4845.8959999999997</v>
      </c>
      <c r="Y120" s="77">
        <v>9</v>
      </c>
      <c r="Z120" s="76">
        <v>252.40899999999999</v>
      </c>
      <c r="AA120" s="77">
        <v>13</v>
      </c>
      <c r="AB120" s="76">
        <v>71.263000000000005</v>
      </c>
      <c r="AC120" s="77">
        <v>56</v>
      </c>
      <c r="AD120" s="76">
        <v>583.51700000000005</v>
      </c>
      <c r="AE120" s="77">
        <v>275</v>
      </c>
      <c r="AF120" s="104">
        <v>1172.249</v>
      </c>
      <c r="AG120" s="181"/>
      <c r="AH120" s="177"/>
      <c r="AI120" s="112">
        <v>339</v>
      </c>
      <c r="AJ120" s="76">
        <v>4659.8919999999998</v>
      </c>
      <c r="AK120" s="77">
        <v>83</v>
      </c>
      <c r="AL120" s="126">
        <v>175.608</v>
      </c>
    </row>
    <row r="121" spans="2:38" ht="15" hidden="1" x14ac:dyDescent="0.2">
      <c r="B121" s="30"/>
      <c r="C121" s="31" t="s">
        <v>11</v>
      </c>
      <c r="D121" s="74">
        <f>G121+I121+K121+M121+O121+Q121+S121+U121+W121+Y121+AA121+AC121+AE121</f>
        <v>1441</v>
      </c>
      <c r="E121" s="134">
        <f>H121+J121+L121+N121+P121+R121+T121+V121+X121+Z121+AB121+AD121+AF121</f>
        <v>8452.1609999999982</v>
      </c>
      <c r="F121" s="150">
        <f>+E121/E107*100-100</f>
        <v>40.537330556560107</v>
      </c>
      <c r="G121" s="71">
        <v>75</v>
      </c>
      <c r="H121" s="72">
        <v>844.34400000000005</v>
      </c>
      <c r="I121" s="73">
        <v>46</v>
      </c>
      <c r="J121" s="72">
        <v>417.47399999999999</v>
      </c>
      <c r="K121" s="73">
        <v>148</v>
      </c>
      <c r="L121" s="72">
        <v>245.024</v>
      </c>
      <c r="M121" s="186">
        <v>14</v>
      </c>
      <c r="N121" s="187">
        <v>127.658</v>
      </c>
      <c r="O121" s="73">
        <v>84</v>
      </c>
      <c r="P121" s="72">
        <v>100.86</v>
      </c>
      <c r="Q121" s="73">
        <v>89</v>
      </c>
      <c r="R121" s="72">
        <v>1158.944</v>
      </c>
      <c r="S121" s="73">
        <v>43</v>
      </c>
      <c r="T121" s="72">
        <v>136.28899999999999</v>
      </c>
      <c r="U121" s="73">
        <v>205</v>
      </c>
      <c r="V121" s="72">
        <v>1128.6179999999999</v>
      </c>
      <c r="W121" s="73">
        <v>331</v>
      </c>
      <c r="X121" s="72">
        <v>2976.864</v>
      </c>
      <c r="Y121" s="73">
        <v>1</v>
      </c>
      <c r="Z121" s="72">
        <v>13.775</v>
      </c>
      <c r="AA121" s="73">
        <v>6</v>
      </c>
      <c r="AB121" s="72">
        <v>83.07</v>
      </c>
      <c r="AC121" s="73">
        <v>159</v>
      </c>
      <c r="AD121" s="72">
        <v>600.22400000000005</v>
      </c>
      <c r="AE121" s="73">
        <v>240</v>
      </c>
      <c r="AF121" s="103">
        <v>619.01700000000005</v>
      </c>
      <c r="AG121" s="181"/>
      <c r="AH121" s="177"/>
      <c r="AI121" s="111">
        <v>390</v>
      </c>
      <c r="AJ121" s="72">
        <v>6757.8029999999999</v>
      </c>
      <c r="AK121" s="73">
        <v>29</v>
      </c>
      <c r="AL121" s="125">
        <v>78.822999999999993</v>
      </c>
    </row>
    <row r="122" spans="2:38" ht="15" hidden="1" x14ac:dyDescent="0.2">
      <c r="B122" s="30"/>
      <c r="C122" s="31" t="s">
        <v>12</v>
      </c>
      <c r="D122" s="74">
        <f>G122+I122+K122+M122+O122+Q122+S122+U122+W122+Y122+AA122+AC122+AE122</f>
        <v>1842</v>
      </c>
      <c r="E122" s="134">
        <f>H122+J122+L122+N122+P122+R122+T122+V122+X122+Z122+AB122+AD122+AF122</f>
        <v>11184.223</v>
      </c>
      <c r="F122" s="150">
        <f>+E122/E108*100-100</f>
        <v>65.679380053868414</v>
      </c>
      <c r="G122" s="71">
        <v>60</v>
      </c>
      <c r="H122" s="72">
        <v>1436.9849999999999</v>
      </c>
      <c r="I122" s="73">
        <v>86</v>
      </c>
      <c r="J122" s="72">
        <v>496.00599999999997</v>
      </c>
      <c r="K122" s="73">
        <v>186</v>
      </c>
      <c r="L122" s="72">
        <v>211.161</v>
      </c>
      <c r="M122" s="186">
        <v>19</v>
      </c>
      <c r="N122" s="187">
        <v>198.83</v>
      </c>
      <c r="O122" s="73">
        <v>112</v>
      </c>
      <c r="P122" s="72">
        <v>141.285</v>
      </c>
      <c r="Q122" s="73">
        <v>90</v>
      </c>
      <c r="R122" s="72">
        <v>1149.259</v>
      </c>
      <c r="S122" s="73">
        <v>53</v>
      </c>
      <c r="T122" s="72">
        <v>214.91900000000001</v>
      </c>
      <c r="U122" s="73">
        <v>219</v>
      </c>
      <c r="V122" s="72">
        <v>1804.6559999999999</v>
      </c>
      <c r="W122" s="73">
        <v>547</v>
      </c>
      <c r="X122" s="72">
        <v>3269.7159999999999</v>
      </c>
      <c r="Y122" s="73">
        <v>14</v>
      </c>
      <c r="Z122" s="72">
        <v>375.14499999999998</v>
      </c>
      <c r="AA122" s="73">
        <v>27</v>
      </c>
      <c r="AB122" s="72">
        <v>132.779</v>
      </c>
      <c r="AC122" s="73">
        <v>106</v>
      </c>
      <c r="AD122" s="72">
        <v>876.96799999999996</v>
      </c>
      <c r="AE122" s="73">
        <v>323</v>
      </c>
      <c r="AF122" s="103">
        <v>876.51400000000001</v>
      </c>
      <c r="AG122" s="181"/>
      <c r="AH122" s="177"/>
      <c r="AI122" s="111">
        <v>356</v>
      </c>
      <c r="AJ122" s="72">
        <v>5917.01</v>
      </c>
      <c r="AK122" s="73">
        <v>73</v>
      </c>
      <c r="AL122" s="125">
        <v>217.71899999999999</v>
      </c>
    </row>
    <row r="123" spans="2:38" x14ac:dyDescent="0.15">
      <c r="B123" s="128" t="s">
        <v>98</v>
      </c>
      <c r="C123" s="129" t="s">
        <v>49</v>
      </c>
      <c r="D123" s="57">
        <f>SUM(D111:D122)</f>
        <v>18517</v>
      </c>
      <c r="E123" s="233">
        <f>SUM(E111:E122)</f>
        <v>100002.36299999998</v>
      </c>
      <c r="F123" s="148">
        <f>+E123/SUM(E109)*100-100</f>
        <v>17.32067703083537</v>
      </c>
      <c r="G123" s="80">
        <f t="shared" ref="G123:AL123" si="45">SUM(G111:G122)</f>
        <v>763</v>
      </c>
      <c r="H123" s="137">
        <f t="shared" si="45"/>
        <v>11030.061999999998</v>
      </c>
      <c r="I123" s="196">
        <f t="shared" si="45"/>
        <v>576</v>
      </c>
      <c r="J123" s="137">
        <f t="shared" si="45"/>
        <v>4189.0510000000004</v>
      </c>
      <c r="K123" s="196">
        <f t="shared" si="45"/>
        <v>1767</v>
      </c>
      <c r="L123" s="137">
        <f t="shared" si="45"/>
        <v>3087.3319999999999</v>
      </c>
      <c r="M123" s="196">
        <f t="shared" si="45"/>
        <v>150</v>
      </c>
      <c r="N123" s="137">
        <f t="shared" si="45"/>
        <v>2111.7089999999998</v>
      </c>
      <c r="O123" s="196">
        <f t="shared" si="45"/>
        <v>1327</v>
      </c>
      <c r="P123" s="137">
        <f t="shared" si="45"/>
        <v>1795.7259999999999</v>
      </c>
      <c r="Q123" s="196">
        <f t="shared" si="45"/>
        <v>1122</v>
      </c>
      <c r="R123" s="137">
        <f t="shared" si="45"/>
        <v>15198.882999999996</v>
      </c>
      <c r="S123" s="196">
        <f t="shared" si="45"/>
        <v>621</v>
      </c>
      <c r="T123" s="137">
        <f t="shared" si="45"/>
        <v>2749.2799999999997</v>
      </c>
      <c r="U123" s="196">
        <f t="shared" si="45"/>
        <v>2768</v>
      </c>
      <c r="V123" s="137">
        <f t="shared" si="45"/>
        <v>12520.491000000002</v>
      </c>
      <c r="W123" s="196">
        <f t="shared" si="45"/>
        <v>5678</v>
      </c>
      <c r="X123" s="137">
        <f t="shared" si="45"/>
        <v>31811.010000000002</v>
      </c>
      <c r="Y123" s="196">
        <f t="shared" si="45"/>
        <v>90</v>
      </c>
      <c r="Z123" s="137">
        <f t="shared" si="45"/>
        <v>1300.107</v>
      </c>
      <c r="AA123" s="196">
        <f t="shared" si="45"/>
        <v>193</v>
      </c>
      <c r="AB123" s="137">
        <f t="shared" si="45"/>
        <v>1513.8109999999997</v>
      </c>
      <c r="AC123" s="196">
        <f t="shared" si="45"/>
        <v>833</v>
      </c>
      <c r="AD123" s="137">
        <f t="shared" si="45"/>
        <v>5228.8270000000002</v>
      </c>
      <c r="AE123" s="196">
        <f t="shared" si="45"/>
        <v>2629</v>
      </c>
      <c r="AF123" s="137">
        <f t="shared" si="45"/>
        <v>7466.0739999999996</v>
      </c>
      <c r="AG123" s="230"/>
      <c r="AH123" s="180"/>
      <c r="AI123" s="196">
        <f t="shared" si="45"/>
        <v>3741</v>
      </c>
      <c r="AJ123" s="137">
        <f t="shared" si="45"/>
        <v>53949.928</v>
      </c>
      <c r="AK123" s="196">
        <f t="shared" si="45"/>
        <v>465</v>
      </c>
      <c r="AL123" s="81">
        <f t="shared" si="45"/>
        <v>1577.5810000000001</v>
      </c>
    </row>
    <row r="124" spans="2:38" ht="15" thickBot="1" x14ac:dyDescent="0.2">
      <c r="B124" s="165" t="s">
        <v>93</v>
      </c>
      <c r="C124" s="170"/>
      <c r="D124" s="198">
        <f>D123/SUM(D97:D108)-1</f>
        <v>0.40963763702801459</v>
      </c>
      <c r="E124" s="221">
        <f t="shared" ref="E124:AL124" si="46">E123/SUM(E97:E108)-1</f>
        <v>0.17320677030835374</v>
      </c>
      <c r="F124" s="157"/>
      <c r="G124" s="198">
        <f t="shared" si="46"/>
        <v>0.56032719836400813</v>
      </c>
      <c r="H124" s="220">
        <f t="shared" si="46"/>
        <v>-0.21565498342858258</v>
      </c>
      <c r="I124" s="226">
        <f t="shared" si="46"/>
        <v>0.30909090909090908</v>
      </c>
      <c r="J124" s="157">
        <f t="shared" si="46"/>
        <v>1.8529027602311565E-2</v>
      </c>
      <c r="K124" s="226">
        <f t="shared" si="46"/>
        <v>0.15189048239895708</v>
      </c>
      <c r="L124" s="220">
        <f t="shared" si="46"/>
        <v>-0.53137641666736235</v>
      </c>
      <c r="M124" s="157">
        <f t="shared" si="46"/>
        <v>-1.9607843137254943E-2</v>
      </c>
      <c r="N124" s="220">
        <f t="shared" si="46"/>
        <v>-6.4742717872563471E-2</v>
      </c>
      <c r="O124" s="226">
        <f t="shared" si="46"/>
        <v>0.42688172043010764</v>
      </c>
      <c r="P124" s="157">
        <f t="shared" si="46"/>
        <v>0.41154340765242425</v>
      </c>
      <c r="Q124" s="226">
        <f t="shared" si="46"/>
        <v>0.5</v>
      </c>
      <c r="R124" s="220">
        <f t="shared" si="46"/>
        <v>0.49775286069648028</v>
      </c>
      <c r="S124" s="157">
        <f t="shared" si="46"/>
        <v>4.1946308724832182E-2</v>
      </c>
      <c r="T124" s="220">
        <f t="shared" si="46"/>
        <v>0.43319161003642814</v>
      </c>
      <c r="U124" s="226">
        <f t="shared" si="46"/>
        <v>0.19361793876670985</v>
      </c>
      <c r="V124" s="157">
        <f t="shared" si="46"/>
        <v>0.27434102002927019</v>
      </c>
      <c r="W124" s="226">
        <f t="shared" si="46"/>
        <v>0.55179010658649896</v>
      </c>
      <c r="X124" s="220">
        <f t="shared" si="46"/>
        <v>0.21773837447998479</v>
      </c>
      <c r="Y124" s="157">
        <f t="shared" si="46"/>
        <v>0.125</v>
      </c>
      <c r="Z124" s="220">
        <f t="shared" si="46"/>
        <v>0.4870142867436722</v>
      </c>
      <c r="AA124" s="226">
        <f t="shared" si="46"/>
        <v>0.23717948717948723</v>
      </c>
      <c r="AB124" s="157">
        <f t="shared" si="46"/>
        <v>0.50625712054048888</v>
      </c>
      <c r="AC124" s="226">
        <f t="shared" si="46"/>
        <v>0.676056338028169</v>
      </c>
      <c r="AD124" s="220">
        <f t="shared" si="46"/>
        <v>1.6684237305175409</v>
      </c>
      <c r="AE124" s="157">
        <f t="shared" si="46"/>
        <v>0.7127035830618893</v>
      </c>
      <c r="AF124" s="164">
        <f t="shared" si="46"/>
        <v>0.46632215835140323</v>
      </c>
      <c r="AG124" s="236"/>
      <c r="AH124" s="237"/>
      <c r="AI124" s="226">
        <f t="shared" si="46"/>
        <v>1.01453957996769</v>
      </c>
      <c r="AJ124" s="220">
        <f t="shared" si="46"/>
        <v>0.95721063844622734</v>
      </c>
      <c r="AK124" s="226">
        <f t="shared" si="46"/>
        <v>1.203791469194313</v>
      </c>
      <c r="AL124" s="160">
        <f t="shared" si="46"/>
        <v>-0.23595648735288366</v>
      </c>
    </row>
    <row r="125" spans="2:38" ht="15" hidden="1" x14ac:dyDescent="0.2">
      <c r="B125" s="30" t="s">
        <v>99</v>
      </c>
      <c r="C125" s="153" t="s">
        <v>1</v>
      </c>
      <c r="D125" s="74">
        <f t="shared" ref="D125:E127" si="47">G125+I125+K125+M125+O125+Q125+S125+U125+W125+Y125+AA125+AC125+AE125</f>
        <v>1045</v>
      </c>
      <c r="E125" s="134">
        <f t="shared" si="47"/>
        <v>7264.7910000000002</v>
      </c>
      <c r="F125" s="150">
        <f t="shared" ref="F125:F131" si="48">+E125/E111*100-100</f>
        <v>70.822511127884269</v>
      </c>
      <c r="G125" s="71">
        <v>44</v>
      </c>
      <c r="H125" s="72">
        <v>954.8</v>
      </c>
      <c r="I125" s="73">
        <v>42</v>
      </c>
      <c r="J125" s="72">
        <v>238.82900000000001</v>
      </c>
      <c r="K125" s="73">
        <v>121</v>
      </c>
      <c r="L125" s="72">
        <v>118.276</v>
      </c>
      <c r="M125" s="186">
        <v>8</v>
      </c>
      <c r="N125" s="187">
        <v>37.082000000000001</v>
      </c>
      <c r="O125" s="73">
        <v>72</v>
      </c>
      <c r="P125" s="72">
        <v>283.315</v>
      </c>
      <c r="Q125" s="73">
        <v>104</v>
      </c>
      <c r="R125" s="72">
        <v>1141.3920000000001</v>
      </c>
      <c r="S125" s="73">
        <v>51</v>
      </c>
      <c r="T125" s="72">
        <v>173.928</v>
      </c>
      <c r="U125" s="73">
        <v>148</v>
      </c>
      <c r="V125" s="72">
        <v>701.81200000000001</v>
      </c>
      <c r="W125" s="73">
        <v>277</v>
      </c>
      <c r="X125" s="72">
        <v>2791.9969999999998</v>
      </c>
      <c r="Y125" s="73">
        <v>4</v>
      </c>
      <c r="Z125" s="72">
        <v>235.584</v>
      </c>
      <c r="AA125" s="73">
        <v>9</v>
      </c>
      <c r="AB125" s="72">
        <v>86.201999999999998</v>
      </c>
      <c r="AC125" s="73">
        <v>32</v>
      </c>
      <c r="AD125" s="72">
        <v>313.13200000000001</v>
      </c>
      <c r="AE125" s="73">
        <v>133</v>
      </c>
      <c r="AF125" s="103">
        <v>188.44200000000001</v>
      </c>
      <c r="AG125" s="181"/>
      <c r="AH125" s="177"/>
      <c r="AI125" s="111">
        <v>251</v>
      </c>
      <c r="AJ125" s="72">
        <v>4013.9319999999998</v>
      </c>
      <c r="AK125" s="73">
        <v>30</v>
      </c>
      <c r="AL125" s="125">
        <v>74.813999999999993</v>
      </c>
    </row>
    <row r="126" spans="2:38" ht="15" hidden="1" x14ac:dyDescent="0.2">
      <c r="B126" s="30"/>
      <c r="C126" s="31" t="s">
        <v>2</v>
      </c>
      <c r="D126" s="74">
        <f t="shared" si="47"/>
        <v>1666</v>
      </c>
      <c r="E126" s="134">
        <f t="shared" si="47"/>
        <v>11264.632</v>
      </c>
      <c r="F126" s="150">
        <f t="shared" si="48"/>
        <v>72.50466114705182</v>
      </c>
      <c r="G126" s="71">
        <v>67</v>
      </c>
      <c r="H126" s="72">
        <v>927.23299999999995</v>
      </c>
      <c r="I126" s="73">
        <v>70</v>
      </c>
      <c r="J126" s="72">
        <v>714.74900000000002</v>
      </c>
      <c r="K126" s="73">
        <v>127</v>
      </c>
      <c r="L126" s="72">
        <v>317.78899999999999</v>
      </c>
      <c r="M126" s="186">
        <v>13</v>
      </c>
      <c r="N126" s="187">
        <v>167.107</v>
      </c>
      <c r="O126" s="73">
        <v>56</v>
      </c>
      <c r="P126" s="72">
        <v>55.573999999999998</v>
      </c>
      <c r="Q126" s="73">
        <v>109</v>
      </c>
      <c r="R126" s="188">
        <v>2066.8420000000001</v>
      </c>
      <c r="S126" s="73">
        <v>49</v>
      </c>
      <c r="T126" s="72">
        <v>143.05199999999999</v>
      </c>
      <c r="U126" s="73">
        <v>194</v>
      </c>
      <c r="V126" s="72">
        <v>1210.6120000000001</v>
      </c>
      <c r="W126" s="73">
        <v>537</v>
      </c>
      <c r="X126" s="72">
        <v>2802.73</v>
      </c>
      <c r="Y126" s="73">
        <v>8</v>
      </c>
      <c r="Z126" s="72">
        <v>110.422</v>
      </c>
      <c r="AA126" s="73">
        <v>28</v>
      </c>
      <c r="AB126" s="72">
        <v>255.434</v>
      </c>
      <c r="AC126" s="73">
        <v>76</v>
      </c>
      <c r="AD126" s="72">
        <v>1690.2750000000001</v>
      </c>
      <c r="AE126" s="73">
        <v>332</v>
      </c>
      <c r="AF126" s="103">
        <v>802.81299999999999</v>
      </c>
      <c r="AG126" s="181"/>
      <c r="AH126" s="177"/>
      <c r="AI126" s="111">
        <v>320</v>
      </c>
      <c r="AJ126" s="72">
        <v>5776.9430000000002</v>
      </c>
      <c r="AK126" s="73">
        <v>67</v>
      </c>
      <c r="AL126" s="125">
        <v>146.595</v>
      </c>
    </row>
    <row r="127" spans="2:38" ht="15" hidden="1" x14ac:dyDescent="0.2">
      <c r="B127" s="30"/>
      <c r="C127" s="31" t="s">
        <v>3</v>
      </c>
      <c r="D127" s="68">
        <f t="shared" si="47"/>
        <v>1703</v>
      </c>
      <c r="E127" s="135">
        <f t="shared" si="47"/>
        <v>13872.945</v>
      </c>
      <c r="F127" s="215">
        <f t="shared" si="48"/>
        <v>58.685191946588759</v>
      </c>
      <c r="G127" s="71">
        <v>105</v>
      </c>
      <c r="H127" s="72">
        <v>1712.9659999999999</v>
      </c>
      <c r="I127" s="73">
        <v>75</v>
      </c>
      <c r="J127" s="72">
        <v>628.06600000000003</v>
      </c>
      <c r="K127" s="73">
        <v>211</v>
      </c>
      <c r="L127" s="72">
        <v>433.31400000000002</v>
      </c>
      <c r="M127" s="189">
        <v>19</v>
      </c>
      <c r="N127" s="190">
        <v>274.45600000000002</v>
      </c>
      <c r="O127" s="73">
        <v>105</v>
      </c>
      <c r="P127" s="72">
        <v>72.093999999999994</v>
      </c>
      <c r="Q127" s="73">
        <v>129</v>
      </c>
      <c r="R127" s="72">
        <v>2420.239</v>
      </c>
      <c r="S127" s="73">
        <v>69</v>
      </c>
      <c r="T127" s="72">
        <v>150.70699999999999</v>
      </c>
      <c r="U127" s="73">
        <v>211</v>
      </c>
      <c r="V127" s="72">
        <v>1903.1320000000001</v>
      </c>
      <c r="W127" s="73">
        <v>415</v>
      </c>
      <c r="X127" s="72">
        <v>4948.924</v>
      </c>
      <c r="Y127" s="73">
        <v>25</v>
      </c>
      <c r="Z127" s="72">
        <v>271.44799999999998</v>
      </c>
      <c r="AA127" s="73">
        <v>22</v>
      </c>
      <c r="AB127" s="72">
        <v>149.505</v>
      </c>
      <c r="AC127" s="73">
        <v>29</v>
      </c>
      <c r="AD127" s="72">
        <v>442.464</v>
      </c>
      <c r="AE127" s="73">
        <v>288</v>
      </c>
      <c r="AF127" s="103">
        <v>465.63</v>
      </c>
      <c r="AG127" s="181"/>
      <c r="AH127" s="177"/>
      <c r="AI127" s="111">
        <v>452</v>
      </c>
      <c r="AJ127" s="72">
        <v>8249.0580000000009</v>
      </c>
      <c r="AK127" s="73">
        <v>33</v>
      </c>
      <c r="AL127" s="125">
        <v>91.486000000000004</v>
      </c>
    </row>
    <row r="128" spans="2:38" ht="15" hidden="1" x14ac:dyDescent="0.2">
      <c r="B128" s="30"/>
      <c r="C128" s="32" t="s">
        <v>4</v>
      </c>
      <c r="D128" s="78">
        <f t="shared" ref="D128:E130" si="49">G128+I128+K128+M128+O128+Q128+S128+U128+W128+Y128+AA128+AC128+AE128</f>
        <v>1675</v>
      </c>
      <c r="E128" s="136">
        <f t="shared" si="49"/>
        <v>12479.254000000001</v>
      </c>
      <c r="F128" s="216">
        <f t="shared" si="48"/>
        <v>71.750808261102151</v>
      </c>
      <c r="G128" s="75">
        <v>76</v>
      </c>
      <c r="H128" s="76">
        <v>2226.0639999999999</v>
      </c>
      <c r="I128" s="77">
        <v>67</v>
      </c>
      <c r="J128" s="76">
        <v>416.28199999999998</v>
      </c>
      <c r="K128" s="77">
        <v>205</v>
      </c>
      <c r="L128" s="76">
        <v>296.39299999999997</v>
      </c>
      <c r="M128" s="186">
        <v>16</v>
      </c>
      <c r="N128" s="187">
        <v>158.01400000000001</v>
      </c>
      <c r="O128" s="77">
        <v>117</v>
      </c>
      <c r="P128" s="76">
        <v>185.19900000000001</v>
      </c>
      <c r="Q128" s="77">
        <v>126</v>
      </c>
      <c r="R128" s="76">
        <v>1666.3779999999999</v>
      </c>
      <c r="S128" s="77">
        <v>48</v>
      </c>
      <c r="T128" s="76">
        <v>180.815</v>
      </c>
      <c r="U128" s="77">
        <v>255</v>
      </c>
      <c r="V128" s="76">
        <v>1105.7329999999999</v>
      </c>
      <c r="W128" s="77">
        <v>515</v>
      </c>
      <c r="X128" s="76">
        <v>4194.018</v>
      </c>
      <c r="Y128" s="77">
        <v>5</v>
      </c>
      <c r="Z128" s="76">
        <v>33.6</v>
      </c>
      <c r="AA128" s="234">
        <v>22</v>
      </c>
      <c r="AB128" s="235">
        <v>103.09699999999999</v>
      </c>
      <c r="AC128" s="77">
        <v>48</v>
      </c>
      <c r="AD128" s="76">
        <v>1140.992</v>
      </c>
      <c r="AE128" s="77">
        <v>175</v>
      </c>
      <c r="AF128" s="104">
        <v>772.66899999999998</v>
      </c>
      <c r="AG128" s="181"/>
      <c r="AH128" s="177"/>
      <c r="AI128" s="112">
        <v>414</v>
      </c>
      <c r="AJ128" s="76">
        <v>7855.9049999999997</v>
      </c>
      <c r="AK128" s="77">
        <v>43</v>
      </c>
      <c r="AL128" s="126">
        <v>133.602</v>
      </c>
    </row>
    <row r="129" spans="2:38" ht="15" hidden="1" x14ac:dyDescent="0.2">
      <c r="B129" s="30"/>
      <c r="C129" s="31" t="s">
        <v>5</v>
      </c>
      <c r="D129" s="74">
        <f t="shared" si="49"/>
        <v>1406</v>
      </c>
      <c r="E129" s="134">
        <f t="shared" si="49"/>
        <v>12687.387000000001</v>
      </c>
      <c r="F129" s="150">
        <f t="shared" si="48"/>
        <v>68.623944587452144</v>
      </c>
      <c r="G129" s="71">
        <v>86</v>
      </c>
      <c r="H129" s="72">
        <v>565.33399999999995</v>
      </c>
      <c r="I129" s="73">
        <v>46</v>
      </c>
      <c r="J129" s="72">
        <v>240.459</v>
      </c>
      <c r="K129" s="73">
        <v>179</v>
      </c>
      <c r="L129" s="72">
        <v>325.02600000000001</v>
      </c>
      <c r="M129" s="186">
        <v>6</v>
      </c>
      <c r="N129" s="187">
        <v>300.55500000000001</v>
      </c>
      <c r="O129" s="73">
        <v>80</v>
      </c>
      <c r="P129" s="72">
        <v>212.887</v>
      </c>
      <c r="Q129" s="73">
        <v>108</v>
      </c>
      <c r="R129" s="72">
        <v>2504.4789999999998</v>
      </c>
      <c r="S129" s="73">
        <v>92</v>
      </c>
      <c r="T129" s="72">
        <v>131.161</v>
      </c>
      <c r="U129" s="73">
        <v>220</v>
      </c>
      <c r="V129" s="72">
        <v>1029.921</v>
      </c>
      <c r="W129" s="73">
        <v>344</v>
      </c>
      <c r="X129" s="72">
        <v>6354.183</v>
      </c>
      <c r="Y129" s="73">
        <v>1</v>
      </c>
      <c r="Z129" s="72">
        <v>19.600000000000001</v>
      </c>
      <c r="AA129" s="73">
        <v>23</v>
      </c>
      <c r="AB129" s="72">
        <v>116.84</v>
      </c>
      <c r="AC129" s="73">
        <v>28</v>
      </c>
      <c r="AD129" s="72">
        <v>419.70400000000001</v>
      </c>
      <c r="AE129" s="73">
        <v>193</v>
      </c>
      <c r="AF129" s="103">
        <v>467.238</v>
      </c>
      <c r="AG129" s="181"/>
      <c r="AH129" s="177"/>
      <c r="AI129" s="111">
        <v>468</v>
      </c>
      <c r="AJ129" s="72">
        <v>6403.0739999999996</v>
      </c>
      <c r="AK129" s="73">
        <v>43</v>
      </c>
      <c r="AL129" s="125">
        <v>149.078</v>
      </c>
    </row>
    <row r="130" spans="2:38" ht="15" hidden="1" x14ac:dyDescent="0.2">
      <c r="B130" s="30"/>
      <c r="C130" s="31" t="s">
        <v>6</v>
      </c>
      <c r="D130" s="68">
        <f t="shared" si="49"/>
        <v>1655</v>
      </c>
      <c r="E130" s="135">
        <f t="shared" si="49"/>
        <v>11354.077000000001</v>
      </c>
      <c r="F130" s="215">
        <f t="shared" si="48"/>
        <v>45.924269236547786</v>
      </c>
      <c r="G130" s="71">
        <v>75</v>
      </c>
      <c r="H130" s="72">
        <v>791.96199999999999</v>
      </c>
      <c r="I130" s="73">
        <v>61</v>
      </c>
      <c r="J130" s="72">
        <v>937.101</v>
      </c>
      <c r="K130" s="73">
        <v>151</v>
      </c>
      <c r="L130" s="72">
        <v>242.68</v>
      </c>
      <c r="M130" s="186">
        <v>9</v>
      </c>
      <c r="N130" s="187">
        <v>153.25899999999999</v>
      </c>
      <c r="O130" s="73">
        <v>80</v>
      </c>
      <c r="P130" s="72">
        <v>85.724000000000004</v>
      </c>
      <c r="Q130" s="73">
        <v>151</v>
      </c>
      <c r="R130" s="72">
        <v>2520.9259999999999</v>
      </c>
      <c r="S130" s="73">
        <v>59</v>
      </c>
      <c r="T130" s="72">
        <v>93.436000000000007</v>
      </c>
      <c r="U130" s="73">
        <v>237</v>
      </c>
      <c r="V130" s="72">
        <v>919.45699999999999</v>
      </c>
      <c r="W130" s="73">
        <v>543</v>
      </c>
      <c r="X130" s="72">
        <v>4217.1750000000002</v>
      </c>
      <c r="Y130" s="73">
        <v>9</v>
      </c>
      <c r="Z130" s="72">
        <v>385.17</v>
      </c>
      <c r="AA130" s="73">
        <v>15</v>
      </c>
      <c r="AB130" s="72">
        <v>45.805999999999997</v>
      </c>
      <c r="AC130" s="73">
        <v>41</v>
      </c>
      <c r="AD130" s="72">
        <v>345.43400000000003</v>
      </c>
      <c r="AE130" s="73">
        <v>224</v>
      </c>
      <c r="AF130" s="103">
        <v>615.947</v>
      </c>
      <c r="AG130" s="181"/>
      <c r="AH130" s="177"/>
      <c r="AI130" s="111">
        <v>472</v>
      </c>
      <c r="AJ130" s="72">
        <v>7622.84</v>
      </c>
      <c r="AK130" s="73">
        <v>30</v>
      </c>
      <c r="AL130" s="125">
        <v>138.76499999999999</v>
      </c>
    </row>
    <row r="131" spans="2:38" ht="15" hidden="1" x14ac:dyDescent="0.2">
      <c r="B131" s="30"/>
      <c r="C131" s="32" t="s">
        <v>7</v>
      </c>
      <c r="D131" s="74">
        <f t="shared" ref="D131:E133" si="50">G131+I131+K131+M131+O131+Q131+S131+U131+W131+Y131+AA131+AC131+AE131</f>
        <v>1697</v>
      </c>
      <c r="E131" s="134">
        <f t="shared" si="50"/>
        <v>13179.128999999999</v>
      </c>
      <c r="F131" s="150">
        <f t="shared" si="48"/>
        <v>38.714386306153841</v>
      </c>
      <c r="G131" s="75">
        <v>72</v>
      </c>
      <c r="H131" s="76">
        <v>2481.3449999999998</v>
      </c>
      <c r="I131" s="77">
        <v>43</v>
      </c>
      <c r="J131" s="76">
        <v>222.89500000000001</v>
      </c>
      <c r="K131" s="77">
        <v>239</v>
      </c>
      <c r="L131" s="76">
        <v>341.44600000000003</v>
      </c>
      <c r="M131" s="191">
        <v>7</v>
      </c>
      <c r="N131" s="192">
        <v>165.583</v>
      </c>
      <c r="O131" s="77">
        <v>107</v>
      </c>
      <c r="P131" s="76">
        <v>274.06799999999998</v>
      </c>
      <c r="Q131" s="77">
        <v>117</v>
      </c>
      <c r="R131" s="76">
        <v>1960.779</v>
      </c>
      <c r="S131" s="77">
        <v>102</v>
      </c>
      <c r="T131" s="76">
        <v>250.76300000000001</v>
      </c>
      <c r="U131" s="77">
        <v>184</v>
      </c>
      <c r="V131" s="76">
        <v>1067.83</v>
      </c>
      <c r="W131" s="77">
        <v>509</v>
      </c>
      <c r="X131" s="76">
        <v>4211.5720000000001</v>
      </c>
      <c r="Y131" s="77">
        <v>9</v>
      </c>
      <c r="Z131" s="76">
        <v>37.197000000000003</v>
      </c>
      <c r="AA131" s="77">
        <v>16</v>
      </c>
      <c r="AB131" s="76">
        <v>109.79900000000001</v>
      </c>
      <c r="AC131" s="77">
        <v>28</v>
      </c>
      <c r="AD131" s="76">
        <v>515.01499999999999</v>
      </c>
      <c r="AE131" s="77">
        <v>264</v>
      </c>
      <c r="AF131" s="104">
        <v>1540.837</v>
      </c>
      <c r="AG131" s="181"/>
      <c r="AH131" s="177"/>
      <c r="AI131" s="112">
        <v>449</v>
      </c>
      <c r="AJ131" s="76">
        <v>7363.2839999999997</v>
      </c>
      <c r="AK131" s="77">
        <v>56</v>
      </c>
      <c r="AL131" s="126">
        <v>137.233</v>
      </c>
    </row>
    <row r="132" spans="2:38" ht="15" hidden="1" x14ac:dyDescent="0.2">
      <c r="B132" s="30"/>
      <c r="C132" s="31" t="s">
        <v>8</v>
      </c>
      <c r="D132" s="74">
        <f t="shared" si="50"/>
        <v>1640</v>
      </c>
      <c r="E132" s="134">
        <f t="shared" si="50"/>
        <v>20330.719000000001</v>
      </c>
      <c r="F132" s="150">
        <f>+E132/E118*100-100</f>
        <v>136.26587838234369</v>
      </c>
      <c r="G132" s="71">
        <v>108</v>
      </c>
      <c r="H132" s="72">
        <v>2220.2919999999999</v>
      </c>
      <c r="I132" s="73">
        <v>65</v>
      </c>
      <c r="J132" s="72">
        <v>575.029</v>
      </c>
      <c r="K132" s="73">
        <v>190</v>
      </c>
      <c r="L132" s="72">
        <v>901.86599999999999</v>
      </c>
      <c r="M132" s="186">
        <v>7</v>
      </c>
      <c r="N132" s="193">
        <v>316.49700000000001</v>
      </c>
      <c r="O132" s="73">
        <v>72</v>
      </c>
      <c r="P132" s="72">
        <v>350.28699999999998</v>
      </c>
      <c r="Q132" s="73">
        <v>102</v>
      </c>
      <c r="R132" s="72">
        <v>2556.4250000000002</v>
      </c>
      <c r="S132" s="73">
        <v>29</v>
      </c>
      <c r="T132" s="72">
        <v>98.822999999999993</v>
      </c>
      <c r="U132" s="73">
        <v>226</v>
      </c>
      <c r="V132" s="72">
        <v>1369.7909999999999</v>
      </c>
      <c r="W132" s="73">
        <v>426</v>
      </c>
      <c r="X132" s="72">
        <v>9776.4050000000007</v>
      </c>
      <c r="Y132" s="73">
        <v>15</v>
      </c>
      <c r="Z132" s="72">
        <v>234.70599999999999</v>
      </c>
      <c r="AA132" s="73">
        <v>19</v>
      </c>
      <c r="AB132" s="72">
        <v>212.21199999999999</v>
      </c>
      <c r="AC132" s="73">
        <v>54</v>
      </c>
      <c r="AD132" s="72">
        <v>675.54</v>
      </c>
      <c r="AE132" s="73">
        <v>327</v>
      </c>
      <c r="AF132" s="103">
        <v>1042.846</v>
      </c>
      <c r="AG132" s="181"/>
      <c r="AH132" s="177"/>
      <c r="AI132" s="111">
        <v>344</v>
      </c>
      <c r="AJ132" s="72">
        <v>5957.2020000000002</v>
      </c>
      <c r="AK132" s="73">
        <v>51</v>
      </c>
      <c r="AL132" s="125">
        <v>246.358</v>
      </c>
    </row>
    <row r="133" spans="2:38" hidden="1" x14ac:dyDescent="0.15">
      <c r="B133" s="30"/>
      <c r="C133" s="31" t="s">
        <v>9</v>
      </c>
      <c r="D133" s="68">
        <f t="shared" si="50"/>
        <v>1651</v>
      </c>
      <c r="E133" s="135">
        <f t="shared" si="50"/>
        <v>9306.7009999999991</v>
      </c>
      <c r="F133" s="215">
        <f>+E133/E119*100-100</f>
        <v>6.2489689568828908</v>
      </c>
      <c r="G133" s="71">
        <v>69</v>
      </c>
      <c r="H133" s="72">
        <v>1429.845</v>
      </c>
      <c r="I133" s="73">
        <v>98</v>
      </c>
      <c r="J133" s="72">
        <v>635.596</v>
      </c>
      <c r="K133" s="73">
        <v>184</v>
      </c>
      <c r="L133" s="72">
        <v>400.084</v>
      </c>
      <c r="M133" s="189">
        <v>5</v>
      </c>
      <c r="N133" s="190">
        <v>49.505000000000003</v>
      </c>
      <c r="O133" s="73">
        <v>72</v>
      </c>
      <c r="P133" s="72">
        <v>65.932000000000002</v>
      </c>
      <c r="Q133" s="73">
        <v>89</v>
      </c>
      <c r="R133" s="72">
        <v>1350.8789999999999</v>
      </c>
      <c r="S133" s="73">
        <v>66</v>
      </c>
      <c r="T133" s="72">
        <v>121.94</v>
      </c>
      <c r="U133" s="73">
        <v>183</v>
      </c>
      <c r="V133" s="72">
        <v>1060.6220000000001</v>
      </c>
      <c r="W133" s="73">
        <v>442</v>
      </c>
      <c r="X133" s="72">
        <v>2896.4229999999998</v>
      </c>
      <c r="Y133" s="73">
        <v>9</v>
      </c>
      <c r="Z133" s="72">
        <v>79.691999999999993</v>
      </c>
      <c r="AA133" s="73">
        <v>31</v>
      </c>
      <c r="AB133" s="72">
        <v>166.21700000000001</v>
      </c>
      <c r="AC133" s="73">
        <v>43</v>
      </c>
      <c r="AD133" s="72">
        <v>281.09699999999998</v>
      </c>
      <c r="AE133" s="73">
        <v>360</v>
      </c>
      <c r="AF133" s="103">
        <v>768.86900000000003</v>
      </c>
      <c r="AG133" s="181"/>
      <c r="AH133" s="181"/>
      <c r="AI133" s="111">
        <v>387</v>
      </c>
      <c r="AJ133" s="72">
        <v>8317.51</v>
      </c>
      <c r="AK133" s="73">
        <v>28</v>
      </c>
      <c r="AL133" s="125">
        <v>372.12400000000002</v>
      </c>
    </row>
    <row r="134" spans="2:38" ht="15" hidden="1" x14ac:dyDescent="0.2">
      <c r="B134" s="30"/>
      <c r="C134" s="32" t="s">
        <v>10</v>
      </c>
      <c r="D134" s="74">
        <f t="shared" ref="D134:E136" si="51">G134+I134+K134+M134+O134+Q134+S134+U134+W134+Y134+AA134+AC134+AE134</f>
        <v>1563</v>
      </c>
      <c r="E134" s="134">
        <f t="shared" si="51"/>
        <v>11183.876999999997</v>
      </c>
      <c r="F134" s="150">
        <f>+E134/E120*100-100</f>
        <v>-1.9356608788429384</v>
      </c>
      <c r="G134" s="75">
        <v>77</v>
      </c>
      <c r="H134" s="76">
        <v>1554.1</v>
      </c>
      <c r="I134" s="77">
        <v>116</v>
      </c>
      <c r="J134" s="76">
        <v>1052.99</v>
      </c>
      <c r="K134" s="77">
        <v>133</v>
      </c>
      <c r="L134" s="76">
        <v>326.04000000000002</v>
      </c>
      <c r="M134" s="186">
        <v>15</v>
      </c>
      <c r="N134" s="187">
        <v>950.37300000000005</v>
      </c>
      <c r="O134" s="77">
        <v>86</v>
      </c>
      <c r="P134" s="76">
        <v>336.06700000000001</v>
      </c>
      <c r="Q134" s="77">
        <v>125</v>
      </c>
      <c r="R134" s="76">
        <v>1881.81</v>
      </c>
      <c r="S134" s="77">
        <v>50</v>
      </c>
      <c r="T134" s="76">
        <v>107.14</v>
      </c>
      <c r="U134" s="77">
        <v>201</v>
      </c>
      <c r="V134" s="76">
        <v>1303.9690000000001</v>
      </c>
      <c r="W134" s="77">
        <v>431</v>
      </c>
      <c r="X134" s="76">
        <v>1792.5170000000001</v>
      </c>
      <c r="Y134" s="77">
        <v>8</v>
      </c>
      <c r="Z134" s="76">
        <v>417.65</v>
      </c>
      <c r="AA134" s="77">
        <v>15</v>
      </c>
      <c r="AB134" s="76">
        <v>106.167</v>
      </c>
      <c r="AC134" s="77">
        <v>33</v>
      </c>
      <c r="AD134" s="76">
        <v>276.505</v>
      </c>
      <c r="AE134" s="77">
        <v>273</v>
      </c>
      <c r="AF134" s="104">
        <v>1078.549</v>
      </c>
      <c r="AG134" s="181"/>
      <c r="AH134" s="177"/>
      <c r="AI134" s="112">
        <v>331</v>
      </c>
      <c r="AJ134" s="76">
        <v>4940.12</v>
      </c>
      <c r="AK134" s="77">
        <v>21</v>
      </c>
      <c r="AL134" s="126">
        <v>55.372999999999998</v>
      </c>
    </row>
    <row r="135" spans="2:38" ht="15" hidden="1" x14ac:dyDescent="0.2">
      <c r="B135" s="30"/>
      <c r="C135" s="31" t="s">
        <v>11</v>
      </c>
      <c r="D135" s="74">
        <f t="shared" si="51"/>
        <v>1758</v>
      </c>
      <c r="E135" s="134">
        <f t="shared" si="51"/>
        <v>15067.140999999998</v>
      </c>
      <c r="F135" s="150">
        <f>+E135/E121*100-100</f>
        <v>78.263771833025913</v>
      </c>
      <c r="G135" s="71">
        <v>78</v>
      </c>
      <c r="H135" s="72">
        <v>1675.596</v>
      </c>
      <c r="I135" s="73">
        <v>89</v>
      </c>
      <c r="J135" s="72">
        <v>1018.051</v>
      </c>
      <c r="K135" s="73">
        <v>126</v>
      </c>
      <c r="L135" s="72">
        <v>281.61799999999999</v>
      </c>
      <c r="M135" s="186">
        <v>14</v>
      </c>
      <c r="N135" s="187">
        <v>162.89099999999999</v>
      </c>
      <c r="O135" s="73">
        <v>84</v>
      </c>
      <c r="P135" s="72">
        <v>325.12</v>
      </c>
      <c r="Q135" s="73">
        <v>141</v>
      </c>
      <c r="R135" s="72">
        <v>3755.4470000000001</v>
      </c>
      <c r="S135" s="73">
        <v>39</v>
      </c>
      <c r="T135" s="72">
        <v>179.35499999999999</v>
      </c>
      <c r="U135" s="73">
        <v>287</v>
      </c>
      <c r="V135" s="72">
        <v>2002.0229999999999</v>
      </c>
      <c r="W135" s="73">
        <v>517</v>
      </c>
      <c r="X135" s="72">
        <v>3371.299</v>
      </c>
      <c r="Y135" s="73">
        <v>32</v>
      </c>
      <c r="Z135" s="72">
        <v>438.31099999999998</v>
      </c>
      <c r="AA135" s="73">
        <v>31</v>
      </c>
      <c r="AB135" s="72">
        <v>333.12400000000002</v>
      </c>
      <c r="AC135" s="73">
        <v>52</v>
      </c>
      <c r="AD135" s="72">
        <v>488.95800000000003</v>
      </c>
      <c r="AE135" s="73">
        <v>268</v>
      </c>
      <c r="AF135" s="103">
        <v>1035.348</v>
      </c>
      <c r="AG135" s="181"/>
      <c r="AH135" s="177"/>
      <c r="AI135" s="111">
        <v>337</v>
      </c>
      <c r="AJ135" s="72">
        <v>4463.1360000000004</v>
      </c>
      <c r="AK135" s="73">
        <v>125</v>
      </c>
      <c r="AL135" s="125">
        <v>302.49299999999999</v>
      </c>
    </row>
    <row r="136" spans="2:38" ht="15" hidden="1" x14ac:dyDescent="0.2">
      <c r="B136" s="30"/>
      <c r="C136" s="31" t="s">
        <v>12</v>
      </c>
      <c r="D136" s="74">
        <f t="shared" si="51"/>
        <v>1913</v>
      </c>
      <c r="E136" s="134">
        <f t="shared" si="51"/>
        <v>15035.439</v>
      </c>
      <c r="F136" s="150">
        <f>+E136/E122*100-100</f>
        <v>34.434363477909926</v>
      </c>
      <c r="G136" s="71">
        <v>76</v>
      </c>
      <c r="H136" s="72">
        <v>4287.6239999999998</v>
      </c>
      <c r="I136" s="73">
        <v>88</v>
      </c>
      <c r="J136" s="72">
        <v>750.82500000000005</v>
      </c>
      <c r="K136" s="73">
        <v>148</v>
      </c>
      <c r="L136" s="72">
        <v>249.42</v>
      </c>
      <c r="M136" s="186">
        <v>18</v>
      </c>
      <c r="N136" s="187">
        <v>208.08699999999999</v>
      </c>
      <c r="O136" s="73">
        <v>93</v>
      </c>
      <c r="P136" s="72">
        <v>118.181</v>
      </c>
      <c r="Q136" s="73">
        <v>103</v>
      </c>
      <c r="R136" s="72">
        <v>2059.375</v>
      </c>
      <c r="S136" s="73">
        <v>77</v>
      </c>
      <c r="T136" s="72">
        <v>196.197</v>
      </c>
      <c r="U136" s="73">
        <v>236</v>
      </c>
      <c r="V136" s="72">
        <v>1335.566</v>
      </c>
      <c r="W136" s="73">
        <v>768</v>
      </c>
      <c r="X136" s="72">
        <v>3952.8359999999998</v>
      </c>
      <c r="Y136" s="73">
        <v>8</v>
      </c>
      <c r="Z136" s="72">
        <v>153.143</v>
      </c>
      <c r="AA136" s="73">
        <v>34</v>
      </c>
      <c r="AB136" s="72">
        <v>190.65199999999999</v>
      </c>
      <c r="AC136" s="73">
        <v>54</v>
      </c>
      <c r="AD136" s="72">
        <v>521.65499999999997</v>
      </c>
      <c r="AE136" s="73">
        <v>210</v>
      </c>
      <c r="AF136" s="103">
        <v>1011.878</v>
      </c>
      <c r="AG136" s="181"/>
      <c r="AH136" s="177"/>
      <c r="AI136" s="111">
        <v>376</v>
      </c>
      <c r="AJ136" s="72">
        <v>5419.7690000000002</v>
      </c>
      <c r="AK136" s="73">
        <v>30</v>
      </c>
      <c r="AL136" s="125">
        <v>242.60900000000001</v>
      </c>
    </row>
    <row r="137" spans="2:38" x14ac:dyDescent="0.15">
      <c r="B137" s="128" t="s">
        <v>100</v>
      </c>
      <c r="C137" s="129" t="s">
        <v>49</v>
      </c>
      <c r="D137" s="57">
        <f>SUM(D125:D136)</f>
        <v>19372</v>
      </c>
      <c r="E137" s="233">
        <f>SUM(E125:E136)</f>
        <v>153026.092</v>
      </c>
      <c r="F137" s="148">
        <f>+E137/SUM(E123)*100-100</f>
        <v>53.022476078890293</v>
      </c>
      <c r="G137" s="80">
        <f>SUM(G125:G136)</f>
        <v>933</v>
      </c>
      <c r="H137" s="137">
        <f t="shared" ref="H137:AF137" si="52">SUM(H125:H136)</f>
        <v>20827.161</v>
      </c>
      <c r="I137" s="196">
        <f t="shared" si="52"/>
        <v>860</v>
      </c>
      <c r="J137" s="137">
        <f t="shared" si="52"/>
        <v>7430.8719999999994</v>
      </c>
      <c r="K137" s="196">
        <f t="shared" si="52"/>
        <v>2014</v>
      </c>
      <c r="L137" s="137">
        <f t="shared" si="52"/>
        <v>4233.9519999999993</v>
      </c>
      <c r="M137" s="196">
        <f t="shared" si="52"/>
        <v>137</v>
      </c>
      <c r="N137" s="137">
        <f t="shared" si="52"/>
        <v>2943.4090000000006</v>
      </c>
      <c r="O137" s="196">
        <f t="shared" si="52"/>
        <v>1024</v>
      </c>
      <c r="P137" s="137">
        <f t="shared" si="52"/>
        <v>2364.4479999999999</v>
      </c>
      <c r="Q137" s="196">
        <f t="shared" si="52"/>
        <v>1404</v>
      </c>
      <c r="R137" s="137">
        <f t="shared" si="52"/>
        <v>25884.971000000001</v>
      </c>
      <c r="S137" s="196">
        <f t="shared" si="52"/>
        <v>731</v>
      </c>
      <c r="T137" s="137">
        <f t="shared" si="52"/>
        <v>1827.3170000000005</v>
      </c>
      <c r="U137" s="196">
        <f t="shared" si="52"/>
        <v>2582</v>
      </c>
      <c r="V137" s="137">
        <f t="shared" si="52"/>
        <v>15010.468000000001</v>
      </c>
      <c r="W137" s="196">
        <f t="shared" si="52"/>
        <v>5724</v>
      </c>
      <c r="X137" s="137">
        <f t="shared" si="52"/>
        <v>51310.079000000005</v>
      </c>
      <c r="Y137" s="196">
        <f t="shared" si="52"/>
        <v>133</v>
      </c>
      <c r="Z137" s="137">
        <f t="shared" si="52"/>
        <v>2416.5230000000001</v>
      </c>
      <c r="AA137" s="196">
        <f t="shared" si="52"/>
        <v>265</v>
      </c>
      <c r="AB137" s="137">
        <f t="shared" si="52"/>
        <v>1875.0550000000001</v>
      </c>
      <c r="AC137" s="196">
        <f t="shared" si="52"/>
        <v>518</v>
      </c>
      <c r="AD137" s="137">
        <f t="shared" si="52"/>
        <v>7110.7709999999997</v>
      </c>
      <c r="AE137" s="196">
        <f t="shared" si="52"/>
        <v>3047</v>
      </c>
      <c r="AF137" s="137">
        <f t="shared" si="52"/>
        <v>9791.0660000000007</v>
      </c>
      <c r="AG137" s="230"/>
      <c r="AH137" s="180"/>
      <c r="AI137" s="196">
        <f>SUM(AI125:AI136)</f>
        <v>4601</v>
      </c>
      <c r="AJ137" s="137">
        <f>SUM(AJ125:AJ136)</f>
        <v>76382.773000000001</v>
      </c>
      <c r="AK137" s="196">
        <f>SUM(AK125:AK136)</f>
        <v>557</v>
      </c>
      <c r="AL137" s="81">
        <f>SUM(AL125:AL136)</f>
        <v>2090.5299999999997</v>
      </c>
    </row>
    <row r="138" spans="2:38" ht="15" thickBot="1" x14ac:dyDescent="0.2">
      <c r="B138" s="165" t="s">
        <v>93</v>
      </c>
      <c r="C138" s="170"/>
      <c r="D138" s="198">
        <f>D137/SUM(D111:D122)-1</f>
        <v>4.6173786250472526E-2</v>
      </c>
      <c r="E138" s="221">
        <f>E137/SUM(E111:E122)-1</f>
        <v>0.53022476078890279</v>
      </c>
      <c r="F138" s="157"/>
      <c r="G138" s="198">
        <f>G137/SUM(G111:G122)-1</f>
        <v>0.22280471821756231</v>
      </c>
      <c r="H138" s="220">
        <f t="shared" ref="H138:AL138" si="53">H137/SUM(H111:H122)-1</f>
        <v>0.88821794474047411</v>
      </c>
      <c r="I138" s="217">
        <f t="shared" si="53"/>
        <v>0.49305555555555558</v>
      </c>
      <c r="J138" s="220">
        <f t="shared" si="53"/>
        <v>0.77387957320166278</v>
      </c>
      <c r="K138" s="226">
        <f t="shared" si="53"/>
        <v>0.13978494623655924</v>
      </c>
      <c r="L138" s="157">
        <f t="shared" si="53"/>
        <v>0.37139510749086901</v>
      </c>
      <c r="M138" s="226">
        <f t="shared" si="53"/>
        <v>-8.666666666666667E-2</v>
      </c>
      <c r="N138" s="220">
        <f t="shared" si="53"/>
        <v>0.39385161497157073</v>
      </c>
      <c r="O138" s="157">
        <f t="shared" si="53"/>
        <v>-0.22833458929917105</v>
      </c>
      <c r="P138" s="220">
        <f t="shared" si="53"/>
        <v>0.3167086738177205</v>
      </c>
      <c r="Q138" s="226">
        <f t="shared" si="53"/>
        <v>0.25133689839572182</v>
      </c>
      <c r="R138" s="157">
        <f t="shared" si="53"/>
        <v>0.7030837726693473</v>
      </c>
      <c r="S138" s="226">
        <f t="shared" si="53"/>
        <v>0.17713365539452486</v>
      </c>
      <c r="T138" s="220">
        <f t="shared" si="53"/>
        <v>-0.33534707268812181</v>
      </c>
      <c r="U138" s="157">
        <f t="shared" si="53"/>
        <v>-6.7196531791907543E-2</v>
      </c>
      <c r="V138" s="220">
        <f t="shared" si="53"/>
        <v>0.19887215285726412</v>
      </c>
      <c r="W138" s="226">
        <f t="shared" si="53"/>
        <v>8.1014441704825302E-3</v>
      </c>
      <c r="X138" s="157">
        <f t="shared" si="53"/>
        <v>0.61296604540377686</v>
      </c>
      <c r="Y138" s="226">
        <f t="shared" si="53"/>
        <v>0.47777777777777786</v>
      </c>
      <c r="Z138" s="220">
        <f t="shared" si="53"/>
        <v>0.85871085995229635</v>
      </c>
      <c r="AA138" s="157">
        <f t="shared" si="53"/>
        <v>0.37305699481865284</v>
      </c>
      <c r="AB138" s="220">
        <f t="shared" si="53"/>
        <v>0.23863216742380677</v>
      </c>
      <c r="AC138" s="226">
        <f t="shared" si="53"/>
        <v>-0.37815126050420167</v>
      </c>
      <c r="AD138" s="157">
        <f t="shared" si="53"/>
        <v>0.35991705214190484</v>
      </c>
      <c r="AE138" s="226">
        <f t="shared" si="53"/>
        <v>0.15899581589958167</v>
      </c>
      <c r="AF138" s="164">
        <f t="shared" si="53"/>
        <v>0.31140757511913231</v>
      </c>
      <c r="AG138" s="236"/>
      <c r="AH138" s="237"/>
      <c r="AI138" s="217">
        <f t="shared" si="53"/>
        <v>0.22988505747126431</v>
      </c>
      <c r="AJ138" s="220">
        <f t="shared" si="53"/>
        <v>0.41580861794662649</v>
      </c>
      <c r="AK138" s="226">
        <f t="shared" si="53"/>
        <v>0.19784946236559131</v>
      </c>
      <c r="AL138" s="250">
        <f t="shared" si="53"/>
        <v>0.32514907316961827</v>
      </c>
    </row>
    <row r="139" spans="2:38" ht="15" x14ac:dyDescent="0.2">
      <c r="B139" s="30" t="s">
        <v>101</v>
      </c>
      <c r="C139" s="153" t="s">
        <v>1</v>
      </c>
      <c r="D139" s="74">
        <f t="shared" ref="D139:E141" si="54">G139+I139+K139+M139+O139+Q139+S139+U139+W139+Y139+AA139+AC139+AE139</f>
        <v>1009</v>
      </c>
      <c r="E139" s="134">
        <f t="shared" si="54"/>
        <v>7832.0219999999999</v>
      </c>
      <c r="F139" s="150">
        <f t="shared" ref="F139:F144" si="55">+E139/E125*100-100</f>
        <v>7.8079465740996454</v>
      </c>
      <c r="G139" s="263">
        <v>53</v>
      </c>
      <c r="H139" s="264">
        <v>1773.885</v>
      </c>
      <c r="I139" s="265">
        <v>40</v>
      </c>
      <c r="J139" s="264">
        <v>249.29</v>
      </c>
      <c r="K139" s="265">
        <v>104</v>
      </c>
      <c r="L139" s="264">
        <v>77.989000000000004</v>
      </c>
      <c r="M139" s="266">
        <v>8</v>
      </c>
      <c r="N139" s="267">
        <v>246.60900000000001</v>
      </c>
      <c r="O139" s="265">
        <v>37</v>
      </c>
      <c r="P139" s="264">
        <v>65.504000000000005</v>
      </c>
      <c r="Q139" s="265">
        <v>35</v>
      </c>
      <c r="R139" s="264">
        <v>544.36099999999999</v>
      </c>
      <c r="S139" s="265">
        <v>43</v>
      </c>
      <c r="T139" s="264">
        <v>63.994999999999997</v>
      </c>
      <c r="U139" s="265">
        <v>143</v>
      </c>
      <c r="V139" s="264">
        <v>1468.7339999999999</v>
      </c>
      <c r="W139" s="265">
        <v>353</v>
      </c>
      <c r="X139" s="264">
        <v>2194.277</v>
      </c>
      <c r="Y139" s="265">
        <v>2</v>
      </c>
      <c r="Z139" s="264">
        <v>22.268999999999998</v>
      </c>
      <c r="AA139" s="265">
        <v>14</v>
      </c>
      <c r="AB139" s="264">
        <v>151.078</v>
      </c>
      <c r="AC139" s="265">
        <v>18</v>
      </c>
      <c r="AD139" s="264">
        <v>392.161</v>
      </c>
      <c r="AE139" s="265">
        <v>159</v>
      </c>
      <c r="AF139" s="268">
        <v>581.87</v>
      </c>
      <c r="AG139" s="181"/>
      <c r="AH139" s="177"/>
      <c r="AI139" s="269">
        <v>315</v>
      </c>
      <c r="AJ139" s="264">
        <v>4451.8059999999996</v>
      </c>
      <c r="AK139" s="265">
        <v>27</v>
      </c>
      <c r="AL139" s="270">
        <v>182.87200000000001</v>
      </c>
    </row>
    <row r="140" spans="2:38" ht="15" hidden="1" x14ac:dyDescent="0.2">
      <c r="B140" s="30"/>
      <c r="C140" s="31" t="s">
        <v>2</v>
      </c>
      <c r="D140" s="74">
        <f t="shared" si="54"/>
        <v>1574</v>
      </c>
      <c r="E140" s="134">
        <f t="shared" si="54"/>
        <v>11619.987000000001</v>
      </c>
      <c r="F140" s="150">
        <f t="shared" si="55"/>
        <v>3.1546081576389042</v>
      </c>
      <c r="G140" s="71">
        <v>107</v>
      </c>
      <c r="H140" s="72">
        <v>2046.4290000000001</v>
      </c>
      <c r="I140" s="73">
        <v>57</v>
      </c>
      <c r="J140" s="72">
        <v>503.13600000000002</v>
      </c>
      <c r="K140" s="73">
        <v>175</v>
      </c>
      <c r="L140" s="72">
        <v>369.92899999999997</v>
      </c>
      <c r="M140" s="186">
        <v>18</v>
      </c>
      <c r="N140" s="187">
        <v>444.11500000000001</v>
      </c>
      <c r="O140" s="73">
        <v>72</v>
      </c>
      <c r="P140" s="72">
        <v>93.215999999999994</v>
      </c>
      <c r="Q140" s="73">
        <v>93</v>
      </c>
      <c r="R140" s="188">
        <v>1496.2729999999999</v>
      </c>
      <c r="S140" s="73">
        <v>46</v>
      </c>
      <c r="T140" s="72">
        <v>89.340999999999994</v>
      </c>
      <c r="U140" s="73">
        <v>184</v>
      </c>
      <c r="V140" s="72">
        <v>1444.9280000000001</v>
      </c>
      <c r="W140" s="73">
        <v>498</v>
      </c>
      <c r="X140" s="72">
        <v>2738.962</v>
      </c>
      <c r="Y140" s="73"/>
      <c r="Z140" s="72"/>
      <c r="AA140" s="73">
        <v>30</v>
      </c>
      <c r="AB140" s="72">
        <v>239.58199999999999</v>
      </c>
      <c r="AC140" s="73">
        <v>47</v>
      </c>
      <c r="AD140" s="72">
        <v>367.18099999999998</v>
      </c>
      <c r="AE140" s="73">
        <v>247</v>
      </c>
      <c r="AF140" s="103">
        <v>1786.895</v>
      </c>
      <c r="AG140" s="181"/>
      <c r="AH140" s="177"/>
      <c r="AI140" s="111">
        <v>353</v>
      </c>
      <c r="AJ140" s="72">
        <v>4726.0169999999998</v>
      </c>
      <c r="AK140" s="73">
        <v>16</v>
      </c>
      <c r="AL140" s="125">
        <v>92.641000000000005</v>
      </c>
    </row>
    <row r="141" spans="2:38" ht="15" hidden="1" x14ac:dyDescent="0.2">
      <c r="B141" s="30"/>
      <c r="C141" s="31" t="s">
        <v>3</v>
      </c>
      <c r="D141" s="68">
        <f t="shared" si="54"/>
        <v>1920</v>
      </c>
      <c r="E141" s="135">
        <f t="shared" si="54"/>
        <v>17342.076000000001</v>
      </c>
      <c r="F141" s="215">
        <f t="shared" si="55"/>
        <v>25.00644960388729</v>
      </c>
      <c r="G141" s="71">
        <v>97</v>
      </c>
      <c r="H141" s="72">
        <v>2337.9430000000002</v>
      </c>
      <c r="I141" s="73">
        <v>80</v>
      </c>
      <c r="J141" s="72">
        <v>858.55600000000004</v>
      </c>
      <c r="K141" s="73">
        <v>217</v>
      </c>
      <c r="L141" s="72">
        <v>841.70399999999995</v>
      </c>
      <c r="M141" s="189">
        <v>11</v>
      </c>
      <c r="N141" s="190">
        <v>370.38299999999998</v>
      </c>
      <c r="O141" s="73">
        <v>107</v>
      </c>
      <c r="P141" s="72">
        <v>454.24099999999999</v>
      </c>
      <c r="Q141" s="73">
        <v>85</v>
      </c>
      <c r="R141" s="72">
        <v>1368.3710000000001</v>
      </c>
      <c r="S141" s="73">
        <v>130</v>
      </c>
      <c r="T141" s="72">
        <v>346.48899999999998</v>
      </c>
      <c r="U141" s="73">
        <v>195</v>
      </c>
      <c r="V141" s="72">
        <v>3034.0929999999998</v>
      </c>
      <c r="W141" s="73">
        <v>462</v>
      </c>
      <c r="X141" s="72">
        <v>4400.0600000000004</v>
      </c>
      <c r="Y141" s="73">
        <v>12</v>
      </c>
      <c r="Z141" s="72">
        <v>292.72000000000003</v>
      </c>
      <c r="AA141" s="73">
        <v>20</v>
      </c>
      <c r="AB141" s="72">
        <v>268.55200000000002</v>
      </c>
      <c r="AC141" s="73">
        <v>35</v>
      </c>
      <c r="AD141" s="72">
        <v>338.33</v>
      </c>
      <c r="AE141" s="73">
        <v>469</v>
      </c>
      <c r="AF141" s="103">
        <v>2430.634</v>
      </c>
      <c r="AG141" s="181"/>
      <c r="AH141" s="177"/>
      <c r="AI141" s="111">
        <v>457</v>
      </c>
      <c r="AJ141" s="72">
        <v>7933.0460000000003</v>
      </c>
      <c r="AK141" s="73">
        <v>32</v>
      </c>
      <c r="AL141" s="125">
        <v>416.22399999999999</v>
      </c>
    </row>
    <row r="142" spans="2:38" ht="15" hidden="1" x14ac:dyDescent="0.2">
      <c r="B142" s="30"/>
      <c r="C142" s="32" t="s">
        <v>4</v>
      </c>
      <c r="D142" s="74">
        <f t="shared" ref="D142:E144" si="56">G142+I142+K142+M142+O142+Q142+S142+U142+W142+Y142+AA142+AC142+AE142</f>
        <v>1723</v>
      </c>
      <c r="E142" s="134">
        <f t="shared" si="56"/>
        <v>12528.651</v>
      </c>
      <c r="F142" s="150">
        <f t="shared" si="55"/>
        <v>0.39583295604046498</v>
      </c>
      <c r="G142" s="75">
        <v>86</v>
      </c>
      <c r="H142" s="76">
        <v>2962.2330000000002</v>
      </c>
      <c r="I142" s="77">
        <v>88</v>
      </c>
      <c r="J142" s="76">
        <v>866.44299999999998</v>
      </c>
      <c r="K142" s="77">
        <v>229</v>
      </c>
      <c r="L142" s="76">
        <v>877.95899999999995</v>
      </c>
      <c r="M142" s="186">
        <v>13</v>
      </c>
      <c r="N142" s="187">
        <v>211.708</v>
      </c>
      <c r="O142" s="77">
        <v>82</v>
      </c>
      <c r="P142" s="76">
        <v>71.554000000000002</v>
      </c>
      <c r="Q142" s="77">
        <v>83</v>
      </c>
      <c r="R142" s="76">
        <v>1332.1569999999999</v>
      </c>
      <c r="S142" s="77">
        <v>32</v>
      </c>
      <c r="T142" s="76">
        <v>154.297</v>
      </c>
      <c r="U142" s="77">
        <v>221</v>
      </c>
      <c r="V142" s="76">
        <v>1132.3389999999999</v>
      </c>
      <c r="W142" s="77">
        <v>594</v>
      </c>
      <c r="X142" s="76">
        <v>3053.527</v>
      </c>
      <c r="Y142" s="77">
        <v>7</v>
      </c>
      <c r="Z142" s="76">
        <v>299.10300000000001</v>
      </c>
      <c r="AA142" s="234">
        <v>25</v>
      </c>
      <c r="AB142" s="235">
        <v>138.34899999999999</v>
      </c>
      <c r="AC142" s="77">
        <v>49</v>
      </c>
      <c r="AD142" s="76">
        <v>222.97399999999999</v>
      </c>
      <c r="AE142" s="77">
        <v>214</v>
      </c>
      <c r="AF142" s="104">
        <v>1206.008</v>
      </c>
      <c r="AG142" s="181"/>
      <c r="AH142" s="177"/>
      <c r="AI142" s="112">
        <v>421</v>
      </c>
      <c r="AJ142" s="76">
        <v>4950.37</v>
      </c>
      <c r="AK142" s="77">
        <v>15</v>
      </c>
      <c r="AL142" s="126">
        <v>106.97199999999999</v>
      </c>
    </row>
    <row r="143" spans="2:38" ht="15" hidden="1" x14ac:dyDescent="0.2">
      <c r="B143" s="30"/>
      <c r="C143" s="31" t="s">
        <v>5</v>
      </c>
      <c r="D143" s="74">
        <f t="shared" si="56"/>
        <v>1391</v>
      </c>
      <c r="E143" s="134">
        <f t="shared" si="56"/>
        <v>11617.577000000003</v>
      </c>
      <c r="F143" s="150">
        <f t="shared" si="55"/>
        <v>-8.4320750994668714</v>
      </c>
      <c r="G143" s="71">
        <v>82</v>
      </c>
      <c r="H143" s="72">
        <v>1230.6880000000001</v>
      </c>
      <c r="I143" s="73">
        <v>62</v>
      </c>
      <c r="J143" s="72">
        <v>804.83900000000006</v>
      </c>
      <c r="K143" s="73">
        <v>138</v>
      </c>
      <c r="L143" s="72">
        <v>401.55200000000002</v>
      </c>
      <c r="M143" s="186">
        <v>13</v>
      </c>
      <c r="N143" s="187">
        <v>367.334</v>
      </c>
      <c r="O143" s="73">
        <v>52</v>
      </c>
      <c r="P143" s="72">
        <v>102.57</v>
      </c>
      <c r="Q143" s="73">
        <v>101</v>
      </c>
      <c r="R143" s="72">
        <v>2933.9850000000001</v>
      </c>
      <c r="S143" s="73">
        <v>36</v>
      </c>
      <c r="T143" s="72">
        <v>71.307000000000002</v>
      </c>
      <c r="U143" s="73">
        <v>173</v>
      </c>
      <c r="V143" s="72">
        <v>973.51900000000001</v>
      </c>
      <c r="W143" s="73">
        <v>490</v>
      </c>
      <c r="X143" s="72">
        <v>2840.5340000000001</v>
      </c>
      <c r="Y143" s="73">
        <v>10</v>
      </c>
      <c r="Z143" s="72">
        <v>173.536</v>
      </c>
      <c r="AA143" s="73">
        <v>32</v>
      </c>
      <c r="AB143" s="72">
        <v>201.19</v>
      </c>
      <c r="AC143" s="73">
        <v>43</v>
      </c>
      <c r="AD143" s="72">
        <v>329.62</v>
      </c>
      <c r="AE143" s="73">
        <v>159</v>
      </c>
      <c r="AF143" s="103">
        <v>1186.903</v>
      </c>
      <c r="AG143" s="181"/>
      <c r="AH143" s="177"/>
      <c r="AI143" s="111">
        <v>475</v>
      </c>
      <c r="AJ143" s="72">
        <v>5193.5050000000001</v>
      </c>
      <c r="AK143" s="73">
        <v>21</v>
      </c>
      <c r="AL143" s="125">
        <v>204.57300000000001</v>
      </c>
    </row>
    <row r="144" spans="2:38" ht="15" hidden="1" x14ac:dyDescent="0.2">
      <c r="B144" s="30"/>
      <c r="C144" s="31" t="s">
        <v>6</v>
      </c>
      <c r="D144" s="251">
        <f t="shared" si="56"/>
        <v>1790</v>
      </c>
      <c r="E144" s="252">
        <f t="shared" si="56"/>
        <v>10480.189999999999</v>
      </c>
      <c r="F144" s="253">
        <f t="shared" si="55"/>
        <v>-7.6966802321316123</v>
      </c>
      <c r="G144" s="71">
        <v>80</v>
      </c>
      <c r="H144" s="72">
        <v>1114.5519999999999</v>
      </c>
      <c r="I144" s="73">
        <v>63</v>
      </c>
      <c r="J144" s="72">
        <v>551.34799999999996</v>
      </c>
      <c r="K144" s="73">
        <v>217</v>
      </c>
      <c r="L144" s="72">
        <v>387.98700000000002</v>
      </c>
      <c r="M144" s="186">
        <v>17</v>
      </c>
      <c r="N144" s="187">
        <v>379.24400000000003</v>
      </c>
      <c r="O144" s="73">
        <v>80</v>
      </c>
      <c r="P144" s="72">
        <v>190.886</v>
      </c>
      <c r="Q144" s="73">
        <v>95</v>
      </c>
      <c r="R144" s="72">
        <v>1244.873</v>
      </c>
      <c r="S144" s="73">
        <v>66</v>
      </c>
      <c r="T144" s="72">
        <v>158.125</v>
      </c>
      <c r="U144" s="73">
        <v>213</v>
      </c>
      <c r="V144" s="72">
        <v>1883.164</v>
      </c>
      <c r="W144" s="73">
        <v>469</v>
      </c>
      <c r="X144" s="72">
        <v>2889.0659999999998</v>
      </c>
      <c r="Y144" s="73">
        <v>11</v>
      </c>
      <c r="Z144" s="72">
        <v>194.624</v>
      </c>
      <c r="AA144" s="73">
        <v>16</v>
      </c>
      <c r="AB144" s="72">
        <v>104.23099999999999</v>
      </c>
      <c r="AC144" s="73">
        <v>47</v>
      </c>
      <c r="AD144" s="72">
        <v>438.76499999999999</v>
      </c>
      <c r="AE144" s="73">
        <v>416</v>
      </c>
      <c r="AF144" s="103">
        <v>943.32500000000005</v>
      </c>
      <c r="AG144" s="181"/>
      <c r="AH144" s="177"/>
      <c r="AI144" s="111">
        <v>517</v>
      </c>
      <c r="AJ144" s="72">
        <v>4967.2960000000003</v>
      </c>
      <c r="AK144" s="73">
        <v>18</v>
      </c>
      <c r="AL144" s="125">
        <v>142.49100000000001</v>
      </c>
    </row>
    <row r="145" spans="2:38" ht="15" hidden="1" x14ac:dyDescent="0.2">
      <c r="B145" s="30"/>
      <c r="C145" s="32" t="s">
        <v>7</v>
      </c>
      <c r="D145" s="254">
        <f t="shared" ref="D145:E147" si="57">G145+I145+K145+M145+O145+Q145+S145+U145+W145+Y145+AA145+AC145+AE145</f>
        <v>1511</v>
      </c>
      <c r="E145" s="255">
        <f t="shared" si="57"/>
        <v>12811.392000000002</v>
      </c>
      <c r="F145" s="256">
        <f t="shared" ref="F145:F150" si="58">+E145/E131*100-100</f>
        <v>-2.7902982055945955</v>
      </c>
      <c r="G145" s="75">
        <v>95</v>
      </c>
      <c r="H145" s="76">
        <v>1591.836</v>
      </c>
      <c r="I145" s="77">
        <v>64</v>
      </c>
      <c r="J145" s="76">
        <v>921.32299999999998</v>
      </c>
      <c r="K145" s="77">
        <v>167</v>
      </c>
      <c r="L145" s="76">
        <v>234.179</v>
      </c>
      <c r="M145" s="191">
        <v>11</v>
      </c>
      <c r="N145" s="192">
        <v>81.481999999999999</v>
      </c>
      <c r="O145" s="77">
        <v>65</v>
      </c>
      <c r="P145" s="76">
        <v>111.02500000000001</v>
      </c>
      <c r="Q145" s="77">
        <v>75</v>
      </c>
      <c r="R145" s="76">
        <v>2734.7040000000002</v>
      </c>
      <c r="S145" s="77">
        <v>60</v>
      </c>
      <c r="T145" s="76">
        <v>48.518000000000001</v>
      </c>
      <c r="U145" s="77">
        <v>199</v>
      </c>
      <c r="V145" s="76">
        <v>1228.684</v>
      </c>
      <c r="W145" s="77">
        <v>475</v>
      </c>
      <c r="X145" s="76">
        <v>4478.5129999999999</v>
      </c>
      <c r="Y145" s="77">
        <v>14</v>
      </c>
      <c r="Z145" s="76">
        <v>306.69600000000003</v>
      </c>
      <c r="AA145" s="77">
        <v>24</v>
      </c>
      <c r="AB145" s="76">
        <v>185.31200000000001</v>
      </c>
      <c r="AC145" s="77">
        <v>33</v>
      </c>
      <c r="AD145" s="76">
        <v>145.01300000000001</v>
      </c>
      <c r="AE145" s="77">
        <v>229</v>
      </c>
      <c r="AF145" s="104">
        <v>744.10699999999997</v>
      </c>
      <c r="AG145" s="181"/>
      <c r="AH145" s="177"/>
      <c r="AI145" s="112">
        <v>610</v>
      </c>
      <c r="AJ145" s="76">
        <v>5396.6310000000003</v>
      </c>
      <c r="AK145" s="77">
        <v>36</v>
      </c>
      <c r="AL145" s="126">
        <v>406.37</v>
      </c>
    </row>
    <row r="146" spans="2:38" ht="15" hidden="1" x14ac:dyDescent="0.2">
      <c r="B146" s="30"/>
      <c r="C146" s="31" t="s">
        <v>8</v>
      </c>
      <c r="D146" s="74">
        <f t="shared" si="57"/>
        <v>1858</v>
      </c>
      <c r="E146" s="134">
        <f t="shared" si="57"/>
        <v>17084.133000000002</v>
      </c>
      <c r="F146" s="150">
        <f t="shared" si="58"/>
        <v>-15.968869571213887</v>
      </c>
      <c r="G146" s="71">
        <v>127</v>
      </c>
      <c r="H146" s="72">
        <v>3106.3040000000001</v>
      </c>
      <c r="I146" s="73">
        <v>62</v>
      </c>
      <c r="J146" s="72">
        <v>851.87300000000005</v>
      </c>
      <c r="K146" s="73">
        <v>195</v>
      </c>
      <c r="L146" s="72">
        <v>833.18100000000004</v>
      </c>
      <c r="M146" s="186">
        <v>8</v>
      </c>
      <c r="N146" s="193">
        <v>27.047999999999998</v>
      </c>
      <c r="O146" s="73">
        <v>66</v>
      </c>
      <c r="P146" s="72">
        <v>322.75299999999999</v>
      </c>
      <c r="Q146" s="73">
        <v>81</v>
      </c>
      <c r="R146" s="72">
        <v>2588.3939999999998</v>
      </c>
      <c r="S146" s="73">
        <v>174</v>
      </c>
      <c r="T146" s="72">
        <v>183.61500000000001</v>
      </c>
      <c r="U146" s="73">
        <v>163</v>
      </c>
      <c r="V146" s="72">
        <v>1147.106</v>
      </c>
      <c r="W146" s="73">
        <v>469</v>
      </c>
      <c r="X146" s="72">
        <v>5238.4979999999996</v>
      </c>
      <c r="Y146" s="73">
        <v>5</v>
      </c>
      <c r="Z146" s="72">
        <v>97.100999999999999</v>
      </c>
      <c r="AA146" s="73">
        <v>24</v>
      </c>
      <c r="AB146" s="72">
        <v>345.42700000000002</v>
      </c>
      <c r="AC146" s="73">
        <v>40</v>
      </c>
      <c r="AD146" s="72">
        <v>391.13799999999998</v>
      </c>
      <c r="AE146" s="73">
        <v>444</v>
      </c>
      <c r="AF146" s="103">
        <v>1951.6949999999999</v>
      </c>
      <c r="AG146" s="181"/>
      <c r="AH146" s="177"/>
      <c r="AI146" s="111">
        <v>559</v>
      </c>
      <c r="AJ146" s="72">
        <v>4358.9530000000004</v>
      </c>
      <c r="AK146" s="73">
        <v>27</v>
      </c>
      <c r="AL146" s="125">
        <v>227.77</v>
      </c>
    </row>
    <row r="147" spans="2:38" hidden="1" x14ac:dyDescent="0.15">
      <c r="B147" s="30"/>
      <c r="C147" s="31" t="s">
        <v>9</v>
      </c>
      <c r="D147" s="68">
        <f t="shared" si="57"/>
        <v>1408</v>
      </c>
      <c r="E147" s="135">
        <f t="shared" si="57"/>
        <v>13983.910999999998</v>
      </c>
      <c r="F147" s="215">
        <f t="shared" si="58"/>
        <v>50.256369039899312</v>
      </c>
      <c r="G147" s="71">
        <v>80</v>
      </c>
      <c r="H147" s="72">
        <v>2388.6030000000001</v>
      </c>
      <c r="I147" s="73">
        <v>77</v>
      </c>
      <c r="J147" s="72">
        <v>814.96600000000001</v>
      </c>
      <c r="K147" s="73">
        <v>164</v>
      </c>
      <c r="L147" s="72">
        <v>378.01900000000001</v>
      </c>
      <c r="M147" s="189">
        <v>10</v>
      </c>
      <c r="N147" s="190">
        <v>99.908000000000001</v>
      </c>
      <c r="O147" s="73">
        <v>50</v>
      </c>
      <c r="P147" s="72">
        <v>77.994</v>
      </c>
      <c r="Q147" s="73">
        <v>61</v>
      </c>
      <c r="R147" s="72">
        <v>1047.6590000000001</v>
      </c>
      <c r="S147" s="73">
        <v>38</v>
      </c>
      <c r="T147" s="72">
        <v>206.96799999999999</v>
      </c>
      <c r="U147" s="73">
        <v>152</v>
      </c>
      <c r="V147" s="72">
        <v>861.27499999999998</v>
      </c>
      <c r="W147" s="73">
        <v>455</v>
      </c>
      <c r="X147" s="72">
        <v>6609.2619999999997</v>
      </c>
      <c r="Y147" s="73">
        <v>27</v>
      </c>
      <c r="Z147" s="72">
        <v>124.60899999999999</v>
      </c>
      <c r="AA147" s="73">
        <v>22</v>
      </c>
      <c r="AB147" s="72">
        <v>247.57</v>
      </c>
      <c r="AC147" s="73">
        <v>37</v>
      </c>
      <c r="AD147" s="72">
        <v>312.13499999999999</v>
      </c>
      <c r="AE147" s="73">
        <v>235</v>
      </c>
      <c r="AF147" s="103">
        <v>814.94299999999998</v>
      </c>
      <c r="AG147" s="181"/>
      <c r="AH147" s="181"/>
      <c r="AI147" s="111">
        <v>550</v>
      </c>
      <c r="AJ147" s="72">
        <v>5575.7020000000002</v>
      </c>
      <c r="AK147" s="73">
        <v>49</v>
      </c>
      <c r="AL147" s="125">
        <v>396.57100000000003</v>
      </c>
    </row>
    <row r="148" spans="2:38" ht="15" hidden="1" x14ac:dyDescent="0.2">
      <c r="B148" s="30"/>
      <c r="C148" s="32" t="s">
        <v>10</v>
      </c>
      <c r="D148" s="78">
        <f t="shared" ref="D148:E150" si="59">G148+I148+K148+M148+O148+Q148+S148+U148+W148+Y148+AA148+AC148+AE148</f>
        <v>1406</v>
      </c>
      <c r="E148" s="136">
        <f t="shared" si="59"/>
        <v>17786.062000000002</v>
      </c>
      <c r="F148" s="216">
        <f t="shared" si="58"/>
        <v>59.033061611818596</v>
      </c>
      <c r="G148" s="75">
        <v>100</v>
      </c>
      <c r="H148" s="76">
        <v>2585.6640000000002</v>
      </c>
      <c r="I148" s="77">
        <v>73</v>
      </c>
      <c r="J148" s="76">
        <v>608.25300000000004</v>
      </c>
      <c r="K148" s="77">
        <v>157</v>
      </c>
      <c r="L148" s="76">
        <v>529.08900000000006</v>
      </c>
      <c r="M148" s="186">
        <v>8</v>
      </c>
      <c r="N148" s="187">
        <v>97.156000000000006</v>
      </c>
      <c r="O148" s="77">
        <v>88</v>
      </c>
      <c r="P148" s="76">
        <v>95.968999999999994</v>
      </c>
      <c r="Q148" s="77">
        <v>91</v>
      </c>
      <c r="R148" s="76">
        <v>3383.3530000000001</v>
      </c>
      <c r="S148" s="77">
        <v>33</v>
      </c>
      <c r="T148" s="76">
        <v>182.30600000000001</v>
      </c>
      <c r="U148" s="77">
        <v>143</v>
      </c>
      <c r="V148" s="76">
        <v>1394.0329999999999</v>
      </c>
      <c r="W148" s="77">
        <v>469</v>
      </c>
      <c r="X148" s="76">
        <v>5498.3040000000001</v>
      </c>
      <c r="Y148" s="77">
        <v>20</v>
      </c>
      <c r="Z148" s="76">
        <v>855.38800000000003</v>
      </c>
      <c r="AA148" s="77">
        <v>27</v>
      </c>
      <c r="AB148" s="76">
        <v>203.351</v>
      </c>
      <c r="AC148" s="77">
        <v>28</v>
      </c>
      <c r="AD148" s="76">
        <v>263.07400000000001</v>
      </c>
      <c r="AE148" s="77">
        <v>169</v>
      </c>
      <c r="AF148" s="104">
        <v>2090.1219999999998</v>
      </c>
      <c r="AG148" s="181"/>
      <c r="AH148" s="177"/>
      <c r="AI148" s="112">
        <v>391</v>
      </c>
      <c r="AJ148" s="76">
        <v>3492.2860000000001</v>
      </c>
      <c r="AK148" s="77">
        <v>29</v>
      </c>
      <c r="AL148" s="126">
        <v>279.738</v>
      </c>
    </row>
    <row r="149" spans="2:38" ht="15" hidden="1" x14ac:dyDescent="0.2">
      <c r="B149" s="30"/>
      <c r="C149" s="31" t="s">
        <v>11</v>
      </c>
      <c r="D149" s="74">
        <f t="shared" si="59"/>
        <v>1405</v>
      </c>
      <c r="E149" s="134">
        <f t="shared" si="59"/>
        <v>12680.663</v>
      </c>
      <c r="F149" s="150">
        <f t="shared" si="58"/>
        <v>-15.838957105399075</v>
      </c>
      <c r="G149" s="71">
        <v>85</v>
      </c>
      <c r="H149" s="72">
        <v>1439.559</v>
      </c>
      <c r="I149" s="73">
        <v>67</v>
      </c>
      <c r="J149" s="72">
        <v>411.01400000000001</v>
      </c>
      <c r="K149" s="73">
        <v>139</v>
      </c>
      <c r="L149" s="72">
        <v>463.37799999999999</v>
      </c>
      <c r="M149" s="186">
        <v>20</v>
      </c>
      <c r="N149" s="187">
        <v>230.14099999999999</v>
      </c>
      <c r="O149" s="73">
        <v>55</v>
      </c>
      <c r="P149" s="72">
        <v>97.302999999999997</v>
      </c>
      <c r="Q149" s="73">
        <v>97</v>
      </c>
      <c r="R149" s="72">
        <v>2225.2809999999999</v>
      </c>
      <c r="S149" s="73">
        <v>83</v>
      </c>
      <c r="T149" s="72">
        <v>258.06599999999997</v>
      </c>
      <c r="U149" s="73">
        <v>165</v>
      </c>
      <c r="V149" s="72">
        <v>3300.288</v>
      </c>
      <c r="W149" s="73">
        <v>387</v>
      </c>
      <c r="X149" s="72">
        <v>2355.308</v>
      </c>
      <c r="Y149" s="73">
        <v>3</v>
      </c>
      <c r="Z149" s="72">
        <v>74.688999999999993</v>
      </c>
      <c r="AA149" s="73">
        <v>22</v>
      </c>
      <c r="AB149" s="72">
        <v>204.41399999999999</v>
      </c>
      <c r="AC149" s="73">
        <v>63</v>
      </c>
      <c r="AD149" s="72">
        <v>251.78</v>
      </c>
      <c r="AE149" s="73">
        <v>219</v>
      </c>
      <c r="AF149" s="103">
        <v>1369.442</v>
      </c>
      <c r="AG149" s="181"/>
      <c r="AH149" s="177"/>
      <c r="AI149" s="111">
        <v>432</v>
      </c>
      <c r="AJ149" s="72">
        <v>4086.69</v>
      </c>
      <c r="AK149" s="73">
        <v>29</v>
      </c>
      <c r="AL149" s="125">
        <v>268.61</v>
      </c>
    </row>
    <row r="150" spans="2:38" ht="15" hidden="1" x14ac:dyDescent="0.2">
      <c r="B150" s="30"/>
      <c r="C150" s="31" t="s">
        <v>12</v>
      </c>
      <c r="D150" s="74">
        <f t="shared" si="59"/>
        <v>1620</v>
      </c>
      <c r="E150" s="134">
        <f t="shared" si="59"/>
        <v>15280.162000000002</v>
      </c>
      <c r="F150" s="150">
        <f t="shared" si="58"/>
        <v>1.6276412015638613</v>
      </c>
      <c r="G150" s="71">
        <v>118</v>
      </c>
      <c r="H150" s="72">
        <v>2590.9630000000002</v>
      </c>
      <c r="I150" s="73">
        <v>58</v>
      </c>
      <c r="J150" s="72">
        <v>563.48099999999999</v>
      </c>
      <c r="K150" s="73">
        <v>189</v>
      </c>
      <c r="L150" s="72">
        <v>450.01799999999997</v>
      </c>
      <c r="M150" s="186">
        <v>10</v>
      </c>
      <c r="N150" s="187">
        <v>22.475000000000001</v>
      </c>
      <c r="O150" s="73">
        <v>65</v>
      </c>
      <c r="P150" s="72">
        <v>116.755</v>
      </c>
      <c r="Q150" s="73">
        <v>88</v>
      </c>
      <c r="R150" s="72">
        <v>2265.364</v>
      </c>
      <c r="S150" s="73">
        <v>72</v>
      </c>
      <c r="T150" s="72">
        <v>112.691</v>
      </c>
      <c r="U150" s="73">
        <v>207</v>
      </c>
      <c r="V150" s="72">
        <v>2587.6619999999998</v>
      </c>
      <c r="W150" s="73">
        <v>522</v>
      </c>
      <c r="X150" s="72">
        <v>3889.9490000000001</v>
      </c>
      <c r="Y150" s="73">
        <v>4</v>
      </c>
      <c r="Z150" s="72">
        <v>320.55799999999999</v>
      </c>
      <c r="AA150" s="73">
        <v>26</v>
      </c>
      <c r="AB150" s="72">
        <v>202.339</v>
      </c>
      <c r="AC150" s="73">
        <v>50</v>
      </c>
      <c r="AD150" s="72">
        <v>237.27099999999999</v>
      </c>
      <c r="AE150" s="73">
        <v>211</v>
      </c>
      <c r="AF150" s="103">
        <v>1920.636</v>
      </c>
      <c r="AG150" s="181"/>
      <c r="AH150" s="177"/>
      <c r="AI150" s="111">
        <v>457</v>
      </c>
      <c r="AJ150" s="72">
        <v>4383.2659999999996</v>
      </c>
      <c r="AK150" s="73">
        <v>52</v>
      </c>
      <c r="AL150" s="125">
        <v>378.50099999999998</v>
      </c>
    </row>
    <row r="151" spans="2:38" x14ac:dyDescent="0.15">
      <c r="B151" s="128" t="s">
        <v>102</v>
      </c>
      <c r="C151" s="129" t="s">
        <v>49</v>
      </c>
      <c r="D151" s="57">
        <f>SUM(D139:D150)</f>
        <v>18615</v>
      </c>
      <c r="E151" s="233">
        <f>SUM(E139:E150)</f>
        <v>161046.82600000003</v>
      </c>
      <c r="F151" s="148">
        <f>+E151/SUM(E137)*100-100</f>
        <v>5.2414159540844878</v>
      </c>
      <c r="G151" s="80">
        <f>SUM(G139:G150)</f>
        <v>1110</v>
      </c>
      <c r="H151" s="137">
        <f t="shared" ref="H151:AF151" si="60">SUM(H139:H150)</f>
        <v>25168.659000000003</v>
      </c>
      <c r="I151" s="196">
        <f t="shared" si="60"/>
        <v>791</v>
      </c>
      <c r="J151" s="137">
        <f t="shared" si="60"/>
        <v>8004.5220000000008</v>
      </c>
      <c r="K151" s="196">
        <f t="shared" si="60"/>
        <v>2091</v>
      </c>
      <c r="L151" s="137">
        <f t="shared" si="60"/>
        <v>5844.9839999999995</v>
      </c>
      <c r="M151" s="196">
        <f t="shared" si="60"/>
        <v>147</v>
      </c>
      <c r="N151" s="137">
        <f t="shared" si="60"/>
        <v>2577.6029999999996</v>
      </c>
      <c r="O151" s="196">
        <f t="shared" si="60"/>
        <v>819</v>
      </c>
      <c r="P151" s="137">
        <f t="shared" si="60"/>
        <v>1799.77</v>
      </c>
      <c r="Q151" s="196">
        <f t="shared" si="60"/>
        <v>985</v>
      </c>
      <c r="R151" s="137">
        <f t="shared" si="60"/>
        <v>23164.775000000001</v>
      </c>
      <c r="S151" s="196">
        <f t="shared" si="60"/>
        <v>813</v>
      </c>
      <c r="T151" s="137">
        <f t="shared" si="60"/>
        <v>1875.7180000000001</v>
      </c>
      <c r="U151" s="196">
        <f t="shared" si="60"/>
        <v>2158</v>
      </c>
      <c r="V151" s="137">
        <f t="shared" si="60"/>
        <v>20455.824999999997</v>
      </c>
      <c r="W151" s="196">
        <f t="shared" si="60"/>
        <v>5643</v>
      </c>
      <c r="X151" s="137">
        <f t="shared" si="60"/>
        <v>46186.259999999995</v>
      </c>
      <c r="Y151" s="196">
        <f t="shared" si="60"/>
        <v>115</v>
      </c>
      <c r="Z151" s="137">
        <f t="shared" si="60"/>
        <v>2761.2930000000001</v>
      </c>
      <c r="AA151" s="196">
        <f t="shared" si="60"/>
        <v>282</v>
      </c>
      <c r="AB151" s="137">
        <f t="shared" si="60"/>
        <v>2491.3949999999995</v>
      </c>
      <c r="AC151" s="196">
        <f t="shared" si="60"/>
        <v>490</v>
      </c>
      <c r="AD151" s="137">
        <f t="shared" si="60"/>
        <v>3689.4420000000005</v>
      </c>
      <c r="AE151" s="196">
        <f t="shared" si="60"/>
        <v>3171</v>
      </c>
      <c r="AF151" s="137">
        <f t="shared" si="60"/>
        <v>17026.579999999994</v>
      </c>
      <c r="AG151" s="230"/>
      <c r="AH151" s="180"/>
      <c r="AI151" s="196">
        <f>SUM(AI139:AI150)</f>
        <v>5537</v>
      </c>
      <c r="AJ151" s="137">
        <f>SUM(AJ139:AJ150)</f>
        <v>59515.567999999999</v>
      </c>
      <c r="AK151" s="196">
        <f>SUM(AK139:AK150)</f>
        <v>351</v>
      </c>
      <c r="AL151" s="81">
        <f>SUM(AL139:AL150)</f>
        <v>3103.3329999999996</v>
      </c>
    </row>
    <row r="152" spans="2:38" ht="15" thickBot="1" x14ac:dyDescent="0.2">
      <c r="B152" s="165" t="s">
        <v>93</v>
      </c>
      <c r="C152" s="170"/>
      <c r="D152" s="198">
        <f>D151/SUM(D125:D136)-1</f>
        <v>-3.907701837703903E-2</v>
      </c>
      <c r="E152" s="221">
        <f t="shared" ref="E152:AF152" si="61">E151/SUM(E125:E136)-1</f>
        <v>5.241415954084494E-2</v>
      </c>
      <c r="F152" s="157"/>
      <c r="G152" s="198">
        <f t="shared" si="61"/>
        <v>0.18971061093247599</v>
      </c>
      <c r="H152" s="220">
        <f t="shared" si="61"/>
        <v>0.20845366298363954</v>
      </c>
      <c r="I152" s="226">
        <f t="shared" si="61"/>
        <v>-8.0232558139534893E-2</v>
      </c>
      <c r="J152" s="157">
        <f t="shared" si="61"/>
        <v>7.7198207693525367E-2</v>
      </c>
      <c r="K152" s="226">
        <f t="shared" si="61"/>
        <v>3.8232373386295926E-2</v>
      </c>
      <c r="L152" s="220">
        <f t="shared" si="61"/>
        <v>0.38050313277051795</v>
      </c>
      <c r="M152" s="157">
        <f t="shared" si="61"/>
        <v>7.2992700729926918E-2</v>
      </c>
      <c r="N152" s="220">
        <f t="shared" si="61"/>
        <v>-0.12427970424769408</v>
      </c>
      <c r="O152" s="226">
        <f t="shared" si="61"/>
        <v>-0.2001953125</v>
      </c>
      <c r="P152" s="157">
        <f t="shared" si="61"/>
        <v>-0.2388202235786111</v>
      </c>
      <c r="Q152" s="226">
        <f t="shared" si="61"/>
        <v>-0.29843304843304841</v>
      </c>
      <c r="R152" s="220">
        <f t="shared" si="61"/>
        <v>-0.10508785194312176</v>
      </c>
      <c r="S152" s="157">
        <f t="shared" si="61"/>
        <v>0.11217510259917929</v>
      </c>
      <c r="T152" s="220">
        <f t="shared" si="61"/>
        <v>2.648746769170307E-2</v>
      </c>
      <c r="U152" s="226">
        <f t="shared" si="61"/>
        <v>-0.16421378776142526</v>
      </c>
      <c r="V152" s="157">
        <f t="shared" si="61"/>
        <v>0.36277063446655999</v>
      </c>
      <c r="W152" s="226">
        <f t="shared" si="61"/>
        <v>-1.4150943396226467E-2</v>
      </c>
      <c r="X152" s="220">
        <f t="shared" si="61"/>
        <v>-9.9859893024136781E-2</v>
      </c>
      <c r="Y152" s="157">
        <f t="shared" si="61"/>
        <v>-0.13533834586466165</v>
      </c>
      <c r="Z152" s="220">
        <f>Z151/SUM(Z125:Z136)-1</f>
        <v>0.142671929876107</v>
      </c>
      <c r="AA152" s="226">
        <f t="shared" si="61"/>
        <v>6.4150943396226401E-2</v>
      </c>
      <c r="AB152" s="157">
        <f t="shared" si="61"/>
        <v>0.32870502465260998</v>
      </c>
      <c r="AC152" s="226">
        <f t="shared" si="61"/>
        <v>-5.4054054054054057E-2</v>
      </c>
      <c r="AD152" s="220">
        <f t="shared" si="61"/>
        <v>-0.48114740300313419</v>
      </c>
      <c r="AE152" s="157">
        <f t="shared" si="61"/>
        <v>4.0695766327535354E-2</v>
      </c>
      <c r="AF152" s="164">
        <f t="shared" si="61"/>
        <v>0.73899144383257065</v>
      </c>
      <c r="AG152" s="257"/>
      <c r="AH152" s="183"/>
      <c r="AI152" s="258">
        <f>AI151/SUM(AI125:AI136)-1</f>
        <v>0.20343403607911315</v>
      </c>
      <c r="AJ152" s="260">
        <f>AJ151/SUM(AJ125:AJ136)-1</f>
        <v>-0.22082472706247525</v>
      </c>
      <c r="AK152" s="259">
        <f>AK151/SUM(AK125:AK136)-1</f>
        <v>-0.36983842010771995</v>
      </c>
      <c r="AL152" s="260">
        <f>AL151/SUM(AL125:AL136)-1</f>
        <v>0.4844718803365653</v>
      </c>
    </row>
    <row r="153" spans="2:38" ht="15" hidden="1" x14ac:dyDescent="0.2">
      <c r="B153" s="30" t="s">
        <v>103</v>
      </c>
      <c r="C153" s="153" t="s">
        <v>1</v>
      </c>
      <c r="D153" s="74">
        <f t="shared" ref="D153" si="62">G153+I153+K153+M153+O153+Q153+S153+U153+W153+Y153+AA153+AC153+AE153</f>
        <v>911</v>
      </c>
      <c r="E153" s="134">
        <f t="shared" ref="E153" si="63">H153+J153+L153+N153+P153+R153+T153+V153+X153+Z153+AB153+AD153+AF153</f>
        <v>8728.4520000000011</v>
      </c>
      <c r="F153" s="150">
        <f t="shared" ref="F153" si="64">+E153/E139*100-100</f>
        <v>11.445703293479028</v>
      </c>
      <c r="G153" s="71">
        <v>56</v>
      </c>
      <c r="H153" s="72">
        <v>2344.9349999999999</v>
      </c>
      <c r="I153" s="73">
        <v>52</v>
      </c>
      <c r="J153" s="72">
        <v>779.76700000000005</v>
      </c>
      <c r="K153" s="73">
        <v>72</v>
      </c>
      <c r="L153" s="72">
        <v>157.04599999999999</v>
      </c>
      <c r="M153" s="186">
        <v>13</v>
      </c>
      <c r="N153" s="187">
        <v>68.384</v>
      </c>
      <c r="O153" s="73">
        <v>38</v>
      </c>
      <c r="P153" s="72">
        <v>43.033999999999999</v>
      </c>
      <c r="Q153" s="73">
        <v>55</v>
      </c>
      <c r="R153" s="72">
        <v>2086.232</v>
      </c>
      <c r="S153" s="73">
        <v>76</v>
      </c>
      <c r="T153" s="72">
        <v>140.126</v>
      </c>
      <c r="U153" s="73">
        <v>134</v>
      </c>
      <c r="V153" s="72">
        <v>1240.779</v>
      </c>
      <c r="W153" s="73">
        <v>296</v>
      </c>
      <c r="X153" s="72">
        <v>1241.7170000000001</v>
      </c>
      <c r="Y153" s="73"/>
      <c r="Z153" s="72"/>
      <c r="AA153" s="73">
        <v>9</v>
      </c>
      <c r="AB153" s="72">
        <v>33.472999999999999</v>
      </c>
      <c r="AC153" s="73">
        <v>20</v>
      </c>
      <c r="AD153" s="72">
        <v>171.923</v>
      </c>
      <c r="AE153" s="73">
        <v>90</v>
      </c>
      <c r="AF153" s="103">
        <v>421.036</v>
      </c>
      <c r="AG153" s="181"/>
      <c r="AH153" s="177"/>
      <c r="AI153" s="111">
        <v>396</v>
      </c>
      <c r="AJ153" s="72">
        <v>2981.7559999999999</v>
      </c>
      <c r="AK153" s="73">
        <v>69</v>
      </c>
      <c r="AL153" s="125">
        <v>714.00400000000002</v>
      </c>
    </row>
    <row r="154" spans="2:38" ht="15" hidden="1" x14ac:dyDescent="0.2">
      <c r="B154" s="30"/>
      <c r="C154" s="31" t="s">
        <v>2</v>
      </c>
      <c r="D154" s="74">
        <f t="shared" ref="D154" si="65">G154+I154+K154+M154+O154+Q154+S154+U154+W154+Y154+AA154+AC154+AE154</f>
        <v>1494</v>
      </c>
      <c r="E154" s="134">
        <f t="shared" ref="E154" si="66">H154+J154+L154+N154+P154+R154+T154+V154+X154+Z154+AB154+AD154+AF154</f>
        <v>10571.340999999997</v>
      </c>
      <c r="F154" s="150">
        <f t="shared" ref="F154" si="67">+E154/E140*100-100</f>
        <v>-9.0245023509923357</v>
      </c>
      <c r="G154" s="71">
        <v>69</v>
      </c>
      <c r="H154" s="72">
        <v>2111.3290000000002</v>
      </c>
      <c r="I154" s="73">
        <v>72</v>
      </c>
      <c r="J154" s="72">
        <v>457.09300000000002</v>
      </c>
      <c r="K154" s="73">
        <v>127</v>
      </c>
      <c r="L154" s="72">
        <v>304.93099999999998</v>
      </c>
      <c r="M154" s="186">
        <v>13</v>
      </c>
      <c r="N154" s="187">
        <v>106.057</v>
      </c>
      <c r="O154" s="73">
        <v>60</v>
      </c>
      <c r="P154" s="72">
        <v>196.54400000000001</v>
      </c>
      <c r="Q154" s="73">
        <v>96</v>
      </c>
      <c r="R154" s="188">
        <v>2277.5940000000001</v>
      </c>
      <c r="S154" s="73">
        <v>46</v>
      </c>
      <c r="T154" s="72">
        <v>67.718000000000004</v>
      </c>
      <c r="U154" s="73">
        <v>125</v>
      </c>
      <c r="V154" s="72">
        <v>1449.1410000000001</v>
      </c>
      <c r="W154" s="73">
        <v>391</v>
      </c>
      <c r="X154" s="72">
        <v>2097.1390000000001</v>
      </c>
      <c r="Y154" s="73">
        <v>6</v>
      </c>
      <c r="Z154" s="72">
        <v>73.986999999999995</v>
      </c>
      <c r="AA154" s="73">
        <v>25</v>
      </c>
      <c r="AB154" s="72">
        <v>121.928</v>
      </c>
      <c r="AC154" s="73">
        <v>76</v>
      </c>
      <c r="AD154" s="72">
        <v>332.85700000000003</v>
      </c>
      <c r="AE154" s="73">
        <v>388</v>
      </c>
      <c r="AF154" s="103">
        <v>975.02300000000002</v>
      </c>
      <c r="AG154" s="181"/>
      <c r="AH154" s="177"/>
      <c r="AI154" s="111">
        <v>388</v>
      </c>
      <c r="AJ154" s="72">
        <v>3943.395</v>
      </c>
      <c r="AK154" s="73">
        <v>68</v>
      </c>
      <c r="AL154" s="125">
        <v>270.48</v>
      </c>
    </row>
    <row r="155" spans="2:38" ht="15" hidden="1" x14ac:dyDescent="0.2">
      <c r="B155" s="30"/>
      <c r="C155" s="31" t="s">
        <v>3</v>
      </c>
      <c r="D155" s="68">
        <f t="shared" ref="D155" si="68">G155+I155+K155+M155+O155+Q155+S155+U155+W155+Y155+AA155+AC155+AE155</f>
        <v>1532</v>
      </c>
      <c r="E155" s="135">
        <f t="shared" ref="E155" si="69">H155+J155+L155+N155+P155+R155+T155+V155+X155+Z155+AB155+AD155+AF155</f>
        <v>17616.558999999997</v>
      </c>
      <c r="F155" s="215">
        <f t="shared" ref="F155" si="70">+E155/E141*100-100</f>
        <v>1.5827574507227098</v>
      </c>
      <c r="G155" s="71">
        <v>95</v>
      </c>
      <c r="H155" s="72">
        <v>3293.2449999999999</v>
      </c>
      <c r="I155" s="73">
        <v>57</v>
      </c>
      <c r="J155" s="72">
        <v>564.80899999999997</v>
      </c>
      <c r="K155" s="73">
        <v>214</v>
      </c>
      <c r="L155" s="72">
        <v>555.59500000000003</v>
      </c>
      <c r="M155" s="189">
        <v>13</v>
      </c>
      <c r="N155" s="190">
        <v>360.63099999999997</v>
      </c>
      <c r="O155" s="73">
        <v>54</v>
      </c>
      <c r="P155" s="72">
        <v>47.206000000000003</v>
      </c>
      <c r="Q155" s="73">
        <v>111</v>
      </c>
      <c r="R155" s="72">
        <v>2818.0540000000001</v>
      </c>
      <c r="S155" s="73">
        <v>78</v>
      </c>
      <c r="T155" s="72">
        <v>105.096</v>
      </c>
      <c r="U155" s="73">
        <v>154</v>
      </c>
      <c r="V155" s="72">
        <v>2019.8679999999999</v>
      </c>
      <c r="W155" s="73">
        <v>415</v>
      </c>
      <c r="X155" s="72">
        <v>5519.4440000000004</v>
      </c>
      <c r="Y155" s="73">
        <v>11</v>
      </c>
      <c r="Z155" s="72">
        <v>230.02699999999999</v>
      </c>
      <c r="AA155" s="73">
        <v>17</v>
      </c>
      <c r="AB155" s="72">
        <v>169.38</v>
      </c>
      <c r="AC155" s="73">
        <v>48</v>
      </c>
      <c r="AD155" s="72">
        <v>403.56</v>
      </c>
      <c r="AE155" s="73">
        <v>265</v>
      </c>
      <c r="AF155" s="103">
        <v>1529.644</v>
      </c>
      <c r="AG155" s="181"/>
      <c r="AH155" s="177"/>
      <c r="AI155" s="111">
        <v>607</v>
      </c>
      <c r="AJ155" s="72">
        <v>8024.9129999999996</v>
      </c>
      <c r="AK155" s="73">
        <v>23</v>
      </c>
      <c r="AL155" s="125">
        <v>293.995</v>
      </c>
    </row>
    <row r="156" spans="2:38" ht="15" hidden="1" x14ac:dyDescent="0.2">
      <c r="B156" s="30"/>
      <c r="C156" s="32" t="s">
        <v>4</v>
      </c>
      <c r="D156" s="78">
        <f t="shared" ref="D156" si="71">G156+I156+K156+M156+O156+Q156+S156+U156+W156+Y156+AA156+AC156+AE156</f>
        <v>1258</v>
      </c>
      <c r="E156" s="136">
        <f t="shared" ref="E156" si="72">H156+J156+L156+N156+P156+R156+T156+V156+X156+Z156+AB156+AD156+AF156</f>
        <v>13012.91</v>
      </c>
      <c r="F156" s="216">
        <f t="shared" ref="F156" si="73">+E156/E142*100-100</f>
        <v>3.8652126234500486</v>
      </c>
      <c r="G156" s="75">
        <v>119</v>
      </c>
      <c r="H156" s="76">
        <v>2548.7559999999999</v>
      </c>
      <c r="I156" s="77">
        <v>60</v>
      </c>
      <c r="J156" s="76">
        <v>542.39300000000003</v>
      </c>
      <c r="K156" s="77">
        <v>142</v>
      </c>
      <c r="L156" s="76">
        <v>682.51700000000005</v>
      </c>
      <c r="M156" s="186">
        <v>13</v>
      </c>
      <c r="N156" s="187">
        <v>349.834</v>
      </c>
      <c r="O156" s="77">
        <v>57</v>
      </c>
      <c r="P156" s="76">
        <v>70.215000000000003</v>
      </c>
      <c r="Q156" s="77">
        <v>84</v>
      </c>
      <c r="R156" s="76">
        <v>2742.598</v>
      </c>
      <c r="S156" s="77">
        <v>26</v>
      </c>
      <c r="T156" s="76">
        <v>56.365000000000002</v>
      </c>
      <c r="U156" s="77">
        <v>181</v>
      </c>
      <c r="V156" s="76">
        <v>1027.4690000000001</v>
      </c>
      <c r="W156" s="77">
        <v>373</v>
      </c>
      <c r="X156" s="76">
        <v>3074.0219999999999</v>
      </c>
      <c r="Y156" s="77">
        <v>6</v>
      </c>
      <c r="Z156" s="76">
        <v>380.01</v>
      </c>
      <c r="AA156" s="234">
        <v>20</v>
      </c>
      <c r="AB156" s="235">
        <v>174.25299999999999</v>
      </c>
      <c r="AC156" s="77">
        <v>23</v>
      </c>
      <c r="AD156" s="76">
        <v>237.67699999999999</v>
      </c>
      <c r="AE156" s="77">
        <v>154</v>
      </c>
      <c r="AF156" s="104">
        <v>1126.8009999999999</v>
      </c>
      <c r="AG156" s="181"/>
      <c r="AH156" s="177"/>
      <c r="AI156" s="112">
        <v>505</v>
      </c>
      <c r="AJ156" s="76">
        <v>4979.71</v>
      </c>
      <c r="AK156" s="77">
        <v>17</v>
      </c>
      <c r="AL156" s="126">
        <v>242.71700000000001</v>
      </c>
    </row>
    <row r="157" spans="2:38" ht="15" hidden="1" x14ac:dyDescent="0.2">
      <c r="B157" s="30"/>
      <c r="C157" s="31" t="s">
        <v>5</v>
      </c>
      <c r="D157" s="74">
        <f t="shared" ref="D157" si="74">G157+I157+K157+M157+O157+Q157+S157+U157+W157+Y157+AA157+AC157+AE157</f>
        <v>1277</v>
      </c>
      <c r="E157" s="134">
        <f t="shared" ref="E157" si="75">H157+J157+L157+N157+P157+R157+T157+V157+X157+Z157+AB157+AD157+AF157</f>
        <v>15045.023999999996</v>
      </c>
      <c r="F157" s="150">
        <f t="shared" ref="F157" si="76">+E157/E143*100-100</f>
        <v>29.502253352829001</v>
      </c>
      <c r="G157" s="71">
        <v>91</v>
      </c>
      <c r="H157" s="72">
        <v>5159.915</v>
      </c>
      <c r="I157" s="73">
        <v>60</v>
      </c>
      <c r="J157" s="72">
        <v>410.16</v>
      </c>
      <c r="K157" s="73">
        <v>151</v>
      </c>
      <c r="L157" s="72">
        <v>689.89599999999996</v>
      </c>
      <c r="M157" s="186">
        <v>13</v>
      </c>
      <c r="N157" s="187">
        <v>73.132999999999996</v>
      </c>
      <c r="O157" s="73">
        <v>72</v>
      </c>
      <c r="P157" s="72">
        <v>458.642</v>
      </c>
      <c r="Q157" s="73">
        <v>126</v>
      </c>
      <c r="R157" s="72">
        <v>2375.5479999999998</v>
      </c>
      <c r="S157" s="73">
        <v>64</v>
      </c>
      <c r="T157" s="72">
        <v>113.16500000000001</v>
      </c>
      <c r="U157" s="73">
        <v>162</v>
      </c>
      <c r="V157" s="72">
        <v>1060.1389999999999</v>
      </c>
      <c r="W157" s="73">
        <v>327</v>
      </c>
      <c r="X157" s="72">
        <v>2573.1750000000002</v>
      </c>
      <c r="Y157" s="73">
        <v>6</v>
      </c>
      <c r="Z157" s="72">
        <v>216.399</v>
      </c>
      <c r="AA157" s="73">
        <v>53</v>
      </c>
      <c r="AB157" s="72">
        <v>467.02699999999999</v>
      </c>
      <c r="AC157" s="73">
        <v>32</v>
      </c>
      <c r="AD157" s="72">
        <v>313.29899999999998</v>
      </c>
      <c r="AE157" s="73">
        <v>120</v>
      </c>
      <c r="AF157" s="103">
        <v>1134.5260000000001</v>
      </c>
      <c r="AG157" s="181"/>
      <c r="AH157" s="177"/>
      <c r="AI157" s="111">
        <v>538</v>
      </c>
      <c r="AJ157" s="72">
        <v>5400.2969999999996</v>
      </c>
      <c r="AK157" s="73">
        <v>40</v>
      </c>
      <c r="AL157" s="125">
        <v>95.697000000000003</v>
      </c>
    </row>
    <row r="158" spans="2:38" ht="15" hidden="1" x14ac:dyDescent="0.2">
      <c r="B158" s="30"/>
      <c r="C158" s="31" t="s">
        <v>6</v>
      </c>
      <c r="D158" s="68">
        <f t="shared" ref="D158" si="77">G158+I158+K158+M158+O158+Q158+S158+U158+W158+Y158+AA158+AC158+AE158</f>
        <v>1718</v>
      </c>
      <c r="E158" s="135">
        <f t="shared" ref="E158" si="78">H158+J158+L158+N158+P158+R158+T158+V158+X158+Z158+AB158+AD158+AF158</f>
        <v>13826.629000000001</v>
      </c>
      <c r="F158" s="215">
        <f t="shared" ref="F158" si="79">+E158/E144*100-100</f>
        <v>31.931090943961919</v>
      </c>
      <c r="G158" s="71">
        <v>128</v>
      </c>
      <c r="H158" s="72">
        <v>3319.9859999999999</v>
      </c>
      <c r="I158" s="73">
        <v>73</v>
      </c>
      <c r="J158" s="72">
        <v>489.33</v>
      </c>
      <c r="K158" s="73">
        <v>244</v>
      </c>
      <c r="L158" s="72">
        <v>586.20799999999997</v>
      </c>
      <c r="M158" s="186">
        <v>22</v>
      </c>
      <c r="N158" s="187">
        <v>259.12</v>
      </c>
      <c r="O158" s="73">
        <v>82</v>
      </c>
      <c r="P158" s="72">
        <v>92.265000000000001</v>
      </c>
      <c r="Q158" s="73">
        <v>128</v>
      </c>
      <c r="R158" s="72">
        <v>2546.549</v>
      </c>
      <c r="S158" s="73">
        <v>99</v>
      </c>
      <c r="T158" s="72">
        <v>59.37</v>
      </c>
      <c r="U158" s="73">
        <v>124</v>
      </c>
      <c r="V158" s="72">
        <v>1561.5940000000001</v>
      </c>
      <c r="W158" s="73">
        <v>467</v>
      </c>
      <c r="X158" s="72">
        <v>2859.0619999999999</v>
      </c>
      <c r="Y158" s="73">
        <v>6</v>
      </c>
      <c r="Z158" s="72">
        <v>441.99299999999999</v>
      </c>
      <c r="AA158" s="73">
        <v>24</v>
      </c>
      <c r="AB158" s="72">
        <v>202.54</v>
      </c>
      <c r="AC158" s="73">
        <v>69</v>
      </c>
      <c r="AD158" s="72">
        <v>483.11</v>
      </c>
      <c r="AE158" s="73">
        <v>252</v>
      </c>
      <c r="AF158" s="103">
        <v>925.50199999999995</v>
      </c>
      <c r="AG158" s="181"/>
      <c r="AH158" s="177"/>
      <c r="AI158" s="111">
        <v>568</v>
      </c>
      <c r="AJ158" s="72">
        <v>6092.7489999999998</v>
      </c>
      <c r="AK158" s="73">
        <v>16</v>
      </c>
      <c r="AL158" s="125">
        <v>265.08300000000003</v>
      </c>
    </row>
    <row r="159" spans="2:38" ht="15" hidden="1" x14ac:dyDescent="0.2">
      <c r="B159" s="30"/>
      <c r="C159" s="32" t="s">
        <v>7</v>
      </c>
      <c r="D159" s="74">
        <f t="shared" ref="D159" si="80">G159+I159+K159+M159+O159+Q159+S159+U159+W159+Y159+AA159+AC159+AE159</f>
        <v>1726</v>
      </c>
      <c r="E159" s="134">
        <f t="shared" ref="E159" si="81">H159+J159+L159+N159+P159+R159+T159+V159+X159+Z159+AB159+AD159+AF159</f>
        <v>12645.035</v>
      </c>
      <c r="F159" s="150">
        <f t="shared" ref="F159" si="82">+E159/E145*100-100</f>
        <v>-1.2985083900328789</v>
      </c>
      <c r="G159" s="75">
        <v>102</v>
      </c>
      <c r="H159" s="76">
        <v>2657.364</v>
      </c>
      <c r="I159" s="77">
        <v>77</v>
      </c>
      <c r="J159" s="76">
        <v>608.02499999999998</v>
      </c>
      <c r="K159" s="77">
        <v>216</v>
      </c>
      <c r="L159" s="76">
        <v>308.08199999999999</v>
      </c>
      <c r="M159" s="191">
        <v>4</v>
      </c>
      <c r="N159" s="192">
        <v>37.067</v>
      </c>
      <c r="O159" s="77">
        <v>107</v>
      </c>
      <c r="P159" s="76">
        <v>197.97800000000001</v>
      </c>
      <c r="Q159" s="77">
        <v>114</v>
      </c>
      <c r="R159" s="76">
        <v>3411.91</v>
      </c>
      <c r="S159" s="77">
        <v>88</v>
      </c>
      <c r="T159" s="76">
        <v>91.721999999999994</v>
      </c>
      <c r="U159" s="77">
        <v>147</v>
      </c>
      <c r="V159" s="76">
        <v>1292.912</v>
      </c>
      <c r="W159" s="77">
        <v>476</v>
      </c>
      <c r="X159" s="76">
        <v>2527.56</v>
      </c>
      <c r="Y159" s="77">
        <v>132</v>
      </c>
      <c r="Z159" s="76">
        <v>172.12799999999999</v>
      </c>
      <c r="AA159" s="77">
        <v>7</v>
      </c>
      <c r="AB159" s="76">
        <v>76.991</v>
      </c>
      <c r="AC159" s="77">
        <v>48</v>
      </c>
      <c r="AD159" s="76">
        <v>382.85899999999998</v>
      </c>
      <c r="AE159" s="77">
        <v>208</v>
      </c>
      <c r="AF159" s="104">
        <v>880.43700000000001</v>
      </c>
      <c r="AG159" s="181"/>
      <c r="AH159" s="177"/>
      <c r="AI159" s="112">
        <v>607</v>
      </c>
      <c r="AJ159" s="76">
        <v>4823.2780000000002</v>
      </c>
      <c r="AK159" s="77">
        <v>24</v>
      </c>
      <c r="AL159" s="126">
        <v>308.56599999999997</v>
      </c>
    </row>
    <row r="160" spans="2:38" ht="15" hidden="1" x14ac:dyDescent="0.2">
      <c r="B160" s="30"/>
      <c r="C160" s="31" t="s">
        <v>8</v>
      </c>
      <c r="D160" s="74">
        <f t="shared" ref="D160" si="83">G160+I160+K160+M160+O160+Q160+S160+U160+W160+Y160+AA160+AC160+AE160</f>
        <v>1429</v>
      </c>
      <c r="E160" s="134">
        <f t="shared" ref="E160" si="84">H160+J160+L160+N160+P160+R160+T160+V160+X160+Z160+AB160+AD160+AF160</f>
        <v>16033.049000000001</v>
      </c>
      <c r="F160" s="150">
        <f t="shared" ref="F160" si="85">+E160/E146*100-100</f>
        <v>-6.1523988369793159</v>
      </c>
      <c r="G160" s="71">
        <v>86</v>
      </c>
      <c r="H160" s="72">
        <v>2449.7800000000002</v>
      </c>
      <c r="I160" s="73">
        <v>47</v>
      </c>
      <c r="J160" s="72">
        <v>334.32499999999999</v>
      </c>
      <c r="K160" s="73">
        <v>181</v>
      </c>
      <c r="L160" s="72">
        <v>388.94600000000003</v>
      </c>
      <c r="M160" s="186">
        <v>3</v>
      </c>
      <c r="N160" s="193">
        <v>55.88</v>
      </c>
      <c r="O160" s="73">
        <v>62</v>
      </c>
      <c r="P160" s="72">
        <v>66.328000000000003</v>
      </c>
      <c r="Q160" s="73">
        <v>72</v>
      </c>
      <c r="R160" s="72">
        <v>1756.107</v>
      </c>
      <c r="S160" s="73">
        <v>61</v>
      </c>
      <c r="T160" s="72">
        <v>56.344999999999999</v>
      </c>
      <c r="U160" s="73">
        <v>163</v>
      </c>
      <c r="V160" s="72">
        <v>1228.5050000000001</v>
      </c>
      <c r="W160" s="73">
        <v>410</v>
      </c>
      <c r="X160" s="72">
        <v>7658.2929999999997</v>
      </c>
      <c r="Y160" s="73">
        <v>23</v>
      </c>
      <c r="Z160" s="72">
        <v>79.658000000000001</v>
      </c>
      <c r="AA160" s="73">
        <v>35</v>
      </c>
      <c r="AB160" s="72">
        <v>262.30700000000002</v>
      </c>
      <c r="AC160" s="73">
        <v>29</v>
      </c>
      <c r="AD160" s="72">
        <v>361.49400000000003</v>
      </c>
      <c r="AE160" s="73">
        <v>257</v>
      </c>
      <c r="AF160" s="103">
        <v>1335.0809999999999</v>
      </c>
      <c r="AG160" s="181"/>
      <c r="AH160" s="177"/>
      <c r="AI160" s="111">
        <v>566</v>
      </c>
      <c r="AJ160" s="72">
        <v>4964.2709999999997</v>
      </c>
      <c r="AK160" s="73">
        <v>23</v>
      </c>
      <c r="AL160" s="125">
        <v>186.87700000000001</v>
      </c>
    </row>
    <row r="161" spans="2:38" hidden="1" x14ac:dyDescent="0.15">
      <c r="B161" s="30"/>
      <c r="C161" s="31" t="s">
        <v>9</v>
      </c>
      <c r="D161" s="68">
        <f>G161+I161+K161+M161+O161+Q161+S161+U161+W161+Y161+AA161+AC161+AE161</f>
        <v>1491</v>
      </c>
      <c r="E161" s="135">
        <f t="shared" ref="E161" si="86">H161+J161+L161+N161+P161+R161+T161+V161+X161+Z161+AB161+AD161+AF161</f>
        <v>12682.146999999997</v>
      </c>
      <c r="F161" s="215">
        <f t="shared" ref="F161" si="87">+E161/E147*100-100</f>
        <v>-9.3090123356763428</v>
      </c>
      <c r="G161" s="71">
        <v>121</v>
      </c>
      <c r="H161" s="72">
        <v>2253.6260000000002</v>
      </c>
      <c r="I161" s="73">
        <v>68</v>
      </c>
      <c r="J161" s="72">
        <v>560.61</v>
      </c>
      <c r="K161" s="73">
        <v>203</v>
      </c>
      <c r="L161" s="72">
        <v>393.68900000000002</v>
      </c>
      <c r="M161" s="189">
        <v>3</v>
      </c>
      <c r="N161" s="190">
        <v>9.8840000000000003</v>
      </c>
      <c r="O161" s="73">
        <v>78</v>
      </c>
      <c r="P161" s="72">
        <v>109.861</v>
      </c>
      <c r="Q161" s="73">
        <v>104</v>
      </c>
      <c r="R161" s="72">
        <v>3206.1019999999999</v>
      </c>
      <c r="S161" s="73">
        <v>68</v>
      </c>
      <c r="T161" s="72">
        <v>82.504999999999995</v>
      </c>
      <c r="U161" s="73">
        <v>186</v>
      </c>
      <c r="V161" s="72">
        <v>1167.06</v>
      </c>
      <c r="W161" s="73">
        <v>438</v>
      </c>
      <c r="X161" s="72">
        <v>3488.9789999999998</v>
      </c>
      <c r="Y161" s="73">
        <v>7</v>
      </c>
      <c r="Z161" s="72">
        <v>210.10300000000001</v>
      </c>
      <c r="AA161" s="73">
        <v>10</v>
      </c>
      <c r="AB161" s="72">
        <v>111.407</v>
      </c>
      <c r="AC161" s="73">
        <v>58</v>
      </c>
      <c r="AD161" s="72">
        <v>238.05</v>
      </c>
      <c r="AE161" s="73">
        <v>147</v>
      </c>
      <c r="AF161" s="103">
        <v>850.27099999999996</v>
      </c>
      <c r="AG161" s="181"/>
      <c r="AH161" s="181"/>
      <c r="AI161" s="111">
        <v>488</v>
      </c>
      <c r="AJ161" s="72">
        <v>5492.3689999999997</v>
      </c>
      <c r="AK161" s="73">
        <v>41</v>
      </c>
      <c r="AL161" s="125">
        <v>449.745</v>
      </c>
    </row>
    <row r="162" spans="2:38" ht="15" hidden="1" x14ac:dyDescent="0.2">
      <c r="B162" s="30"/>
      <c r="C162" s="32" t="s">
        <v>10</v>
      </c>
      <c r="D162" s="74">
        <f>G162+I162+K162+M162+O162+Q162+S162+U162+W162+Y162+AA162+AC162+AE162</f>
        <v>1471</v>
      </c>
      <c r="E162" s="134">
        <f t="shared" ref="E162" si="88">H162+J162+L162+N162+P162+R162+T162+V162+X162+Z162+AB162+AD162+AF162</f>
        <v>14513.436000000002</v>
      </c>
      <c r="F162" s="150">
        <f t="shared" ref="F162" si="89">+E162/E148*100-100</f>
        <v>-18.399947104648575</v>
      </c>
      <c r="G162" s="75">
        <v>109</v>
      </c>
      <c r="H162" s="76">
        <v>2557.6460000000002</v>
      </c>
      <c r="I162" s="77">
        <v>79</v>
      </c>
      <c r="J162" s="76">
        <v>481.93799999999999</v>
      </c>
      <c r="K162" s="77">
        <v>171</v>
      </c>
      <c r="L162" s="76">
        <v>594.55399999999997</v>
      </c>
      <c r="M162" s="186">
        <v>13</v>
      </c>
      <c r="N162" s="187">
        <v>242.83699999999999</v>
      </c>
      <c r="O162" s="77">
        <v>91</v>
      </c>
      <c r="P162" s="76">
        <v>371.58100000000002</v>
      </c>
      <c r="Q162" s="77">
        <v>118</v>
      </c>
      <c r="R162" s="76">
        <v>2969.5210000000002</v>
      </c>
      <c r="S162" s="77">
        <v>46</v>
      </c>
      <c r="T162" s="76">
        <v>157.083</v>
      </c>
      <c r="U162" s="77">
        <v>173</v>
      </c>
      <c r="V162" s="76">
        <v>1680.1579999999999</v>
      </c>
      <c r="W162" s="77">
        <v>403</v>
      </c>
      <c r="X162" s="76">
        <v>3449.3229999999999</v>
      </c>
      <c r="Y162" s="77">
        <v>13</v>
      </c>
      <c r="Z162" s="76">
        <v>453.12200000000001</v>
      </c>
      <c r="AA162" s="77">
        <v>26</v>
      </c>
      <c r="AB162" s="76">
        <v>183.55600000000001</v>
      </c>
      <c r="AC162" s="77">
        <v>46</v>
      </c>
      <c r="AD162" s="76">
        <v>484.83800000000002</v>
      </c>
      <c r="AE162" s="77">
        <v>183</v>
      </c>
      <c r="AF162" s="104">
        <v>887.279</v>
      </c>
      <c r="AG162" s="181"/>
      <c r="AH162" s="177"/>
      <c r="AI162" s="112">
        <v>514</v>
      </c>
      <c r="AJ162" s="76">
        <v>5877.3459999999995</v>
      </c>
      <c r="AK162" s="77">
        <v>24</v>
      </c>
      <c r="AL162" s="126">
        <v>208.29499999999999</v>
      </c>
    </row>
    <row r="163" spans="2:38" ht="15" hidden="1" x14ac:dyDescent="0.2">
      <c r="B163" s="30"/>
      <c r="C163" s="31" t="s">
        <v>11</v>
      </c>
      <c r="D163" s="74">
        <f>G163+I163+K163+M163+O163+Q163+S163+U163+W163+Y163+AA163+AC163+AE163</f>
        <v>1575</v>
      </c>
      <c r="E163" s="134">
        <f t="shared" ref="E163" si="90">H163+J163+L163+N163+P163+R163+T163+V163+X163+Z163+AB163+AD163+AF163</f>
        <v>14958.895000000004</v>
      </c>
      <c r="F163" s="150">
        <f t="shared" ref="F163" si="91">+E163/E149*100-100</f>
        <v>17.966189938175987</v>
      </c>
      <c r="G163" s="71">
        <v>136</v>
      </c>
      <c r="H163" s="72">
        <v>2133.7689999999998</v>
      </c>
      <c r="I163" s="73">
        <v>77</v>
      </c>
      <c r="J163" s="72">
        <v>483.43299999999999</v>
      </c>
      <c r="K163" s="73">
        <v>195</v>
      </c>
      <c r="L163" s="72">
        <v>874.303</v>
      </c>
      <c r="M163" s="186">
        <v>8</v>
      </c>
      <c r="N163" s="187">
        <v>40.85</v>
      </c>
      <c r="O163" s="73">
        <v>64</v>
      </c>
      <c r="P163" s="72">
        <v>172.13399999999999</v>
      </c>
      <c r="Q163" s="73">
        <v>134</v>
      </c>
      <c r="R163" s="72">
        <v>3233.9029999999998</v>
      </c>
      <c r="S163" s="73">
        <v>101</v>
      </c>
      <c r="T163" s="72">
        <v>182.14500000000001</v>
      </c>
      <c r="U163" s="73">
        <v>163</v>
      </c>
      <c r="V163" s="72">
        <v>1475.645</v>
      </c>
      <c r="W163" s="73">
        <v>406</v>
      </c>
      <c r="X163" s="72">
        <v>4482.4849999999997</v>
      </c>
      <c r="Y163" s="73">
        <v>30</v>
      </c>
      <c r="Z163" s="72">
        <v>132.93299999999999</v>
      </c>
      <c r="AA163" s="73">
        <v>35</v>
      </c>
      <c r="AB163" s="72">
        <v>259.25400000000002</v>
      </c>
      <c r="AC163" s="73">
        <v>38</v>
      </c>
      <c r="AD163" s="72">
        <v>337.60199999999998</v>
      </c>
      <c r="AE163" s="73">
        <v>188</v>
      </c>
      <c r="AF163" s="103">
        <v>1150.4390000000001</v>
      </c>
      <c r="AG163" s="181"/>
      <c r="AH163" s="177"/>
      <c r="AI163" s="111">
        <v>559</v>
      </c>
      <c r="AJ163" s="72">
        <v>5472.973</v>
      </c>
      <c r="AK163" s="73">
        <v>27</v>
      </c>
      <c r="AL163" s="125">
        <v>165.17500000000001</v>
      </c>
    </row>
    <row r="164" spans="2:38" ht="15" hidden="1" x14ac:dyDescent="0.2">
      <c r="B164" s="30"/>
      <c r="C164" s="31" t="s">
        <v>12</v>
      </c>
      <c r="D164" s="74">
        <f>G164+I164+K164+M164+O164+Q164+S164+U164+W164+Y164+AA164+AC164+AE164</f>
        <v>1634</v>
      </c>
      <c r="E164" s="134">
        <f t="shared" ref="E164" si="92">H164+J164+L164+N164+P164+R164+T164+V164+X164+Z164+AB164+AD164+AF164</f>
        <v>18960.214</v>
      </c>
      <c r="F164" s="150">
        <f t="shared" ref="F164" si="93">+E164/E150*100-100</f>
        <v>24.083854608347721</v>
      </c>
      <c r="G164" s="71">
        <v>154</v>
      </c>
      <c r="H164" s="72">
        <v>5327.55</v>
      </c>
      <c r="I164" s="73">
        <v>65</v>
      </c>
      <c r="J164" s="72">
        <v>553.37</v>
      </c>
      <c r="K164" s="73">
        <v>191</v>
      </c>
      <c r="L164" s="72">
        <v>1147.461</v>
      </c>
      <c r="M164" s="186">
        <v>21</v>
      </c>
      <c r="N164" s="187">
        <v>324.42500000000001</v>
      </c>
      <c r="O164" s="73">
        <v>87</v>
      </c>
      <c r="P164" s="72">
        <v>110.7</v>
      </c>
      <c r="Q164" s="73">
        <v>105</v>
      </c>
      <c r="R164" s="72">
        <v>3080.8870000000002</v>
      </c>
      <c r="S164" s="73">
        <v>50</v>
      </c>
      <c r="T164" s="72">
        <v>65.912000000000006</v>
      </c>
      <c r="U164" s="73">
        <v>178</v>
      </c>
      <c r="V164" s="72">
        <v>1868.0440000000001</v>
      </c>
      <c r="W164" s="73">
        <v>478</v>
      </c>
      <c r="X164" s="72">
        <v>4565.4260000000004</v>
      </c>
      <c r="Y164" s="73">
        <v>3</v>
      </c>
      <c r="Z164" s="72">
        <v>113.011</v>
      </c>
      <c r="AA164" s="73">
        <v>30</v>
      </c>
      <c r="AB164" s="72">
        <v>281.56</v>
      </c>
      <c r="AC164" s="73">
        <v>26</v>
      </c>
      <c r="AD164" s="72">
        <v>268.358</v>
      </c>
      <c r="AE164" s="73">
        <v>246</v>
      </c>
      <c r="AF164" s="103">
        <v>1253.51</v>
      </c>
      <c r="AG164" s="181"/>
      <c r="AH164" s="177"/>
      <c r="AI164" s="111">
        <v>557</v>
      </c>
      <c r="AJ164" s="72">
        <v>5521.5590000000002</v>
      </c>
      <c r="AK164" s="73">
        <v>33</v>
      </c>
      <c r="AL164" s="125">
        <v>233.55199999999999</v>
      </c>
    </row>
    <row r="165" spans="2:38" x14ac:dyDescent="0.15">
      <c r="B165" s="128" t="s">
        <v>104</v>
      </c>
      <c r="C165" s="129" t="s">
        <v>49</v>
      </c>
      <c r="D165" s="57">
        <f>SUM(D153:D164)</f>
        <v>17516</v>
      </c>
      <c r="E165" s="233">
        <f>SUM(E153:E164)</f>
        <v>168593.69100000002</v>
      </c>
      <c r="F165" s="148"/>
      <c r="G165" s="80">
        <f>SUM(G153:G164)</f>
        <v>1266</v>
      </c>
      <c r="H165" s="137">
        <f t="shared" ref="H165:AF165" si="94">SUM(H153:H164)</f>
        <v>36157.901000000005</v>
      </c>
      <c r="I165" s="196">
        <f t="shared" si="94"/>
        <v>787</v>
      </c>
      <c r="J165" s="137">
        <f t="shared" si="94"/>
        <v>6265.2529999999997</v>
      </c>
      <c r="K165" s="196">
        <f t="shared" si="94"/>
        <v>2107</v>
      </c>
      <c r="L165" s="137">
        <f t="shared" si="94"/>
        <v>6683.2279999999992</v>
      </c>
      <c r="M165" s="196">
        <f t="shared" si="94"/>
        <v>139</v>
      </c>
      <c r="N165" s="137">
        <f>SUM(N153:N164)</f>
        <v>1928.1020000000001</v>
      </c>
      <c r="O165" s="196">
        <f t="shared" si="94"/>
        <v>852</v>
      </c>
      <c r="P165" s="137">
        <f t="shared" si="94"/>
        <v>1936.4880000000001</v>
      </c>
      <c r="Q165" s="196">
        <f t="shared" si="94"/>
        <v>1247</v>
      </c>
      <c r="R165" s="137">
        <f t="shared" si="94"/>
        <v>32505.004999999994</v>
      </c>
      <c r="S165" s="196">
        <f t="shared" si="94"/>
        <v>803</v>
      </c>
      <c r="T165" s="137">
        <f t="shared" si="94"/>
        <v>1177.5520000000001</v>
      </c>
      <c r="U165" s="196">
        <f t="shared" si="94"/>
        <v>1890</v>
      </c>
      <c r="V165" s="137">
        <f t="shared" si="94"/>
        <v>17071.314000000002</v>
      </c>
      <c r="W165" s="196">
        <f t="shared" si="94"/>
        <v>4880</v>
      </c>
      <c r="X165" s="137">
        <f t="shared" si="94"/>
        <v>43536.625</v>
      </c>
      <c r="Y165" s="196">
        <f t="shared" si="94"/>
        <v>243</v>
      </c>
      <c r="Z165" s="137">
        <f t="shared" si="94"/>
        <v>2503.3709999999996</v>
      </c>
      <c r="AA165" s="196">
        <f t="shared" si="94"/>
        <v>291</v>
      </c>
      <c r="AB165" s="137">
        <f t="shared" si="94"/>
        <v>2343.6759999999999</v>
      </c>
      <c r="AC165" s="196">
        <f t="shared" si="94"/>
        <v>513</v>
      </c>
      <c r="AD165" s="137">
        <f t="shared" si="94"/>
        <v>4015.6270000000004</v>
      </c>
      <c r="AE165" s="196">
        <f t="shared" si="94"/>
        <v>2498</v>
      </c>
      <c r="AF165" s="137">
        <f t="shared" si="94"/>
        <v>12469.549000000001</v>
      </c>
      <c r="AG165" s="230"/>
      <c r="AH165" s="180"/>
      <c r="AI165" s="196">
        <f>SUM(AI153:AI164)</f>
        <v>6293</v>
      </c>
      <c r="AJ165" s="137">
        <f>SUM(AJ153:AJ164)</f>
        <v>63574.615999999995</v>
      </c>
      <c r="AK165" s="196">
        <f>SUM(AK153:AK164)</f>
        <v>405</v>
      </c>
      <c r="AL165" s="81">
        <f>SUM(AL153:AL164)</f>
        <v>3434.1860000000001</v>
      </c>
    </row>
    <row r="166" spans="2:38" ht="15" thickBot="1" x14ac:dyDescent="0.2">
      <c r="B166" s="165" t="s">
        <v>93</v>
      </c>
      <c r="C166" s="170"/>
      <c r="D166" s="198">
        <f>D165/SUM(D139:D150)-1</f>
        <v>-5.9038409884501708E-2</v>
      </c>
      <c r="E166" s="221">
        <f>E165/SUM(E139:E150)-1</f>
        <v>4.6861308524018819E-2</v>
      </c>
      <c r="F166" s="157"/>
      <c r="G166" s="198">
        <f>G165/SUM(G139:G150)-1</f>
        <v>0.14054054054054044</v>
      </c>
      <c r="H166" s="220">
        <f t="shared" ref="H166:AF166" si="95">H165/SUM(H139:H150)-1</f>
        <v>0.43662405692730788</v>
      </c>
      <c r="I166" s="226">
        <f t="shared" si="95"/>
        <v>-5.0568900126422012E-3</v>
      </c>
      <c r="J166" s="157">
        <f t="shared" si="95"/>
        <v>-0.21728580419917654</v>
      </c>
      <c r="K166" s="226">
        <f t="shared" si="95"/>
        <v>7.65184122429452E-3</v>
      </c>
      <c r="L166" s="220">
        <f t="shared" si="95"/>
        <v>0.14341253970926182</v>
      </c>
      <c r="M166" s="157">
        <f t="shared" si="95"/>
        <v>-5.4421768707482943E-2</v>
      </c>
      <c r="N166" s="220">
        <f t="shared" si="95"/>
        <v>-0.25197867941649654</v>
      </c>
      <c r="O166" s="226">
        <f t="shared" si="95"/>
        <v>4.0293040293040372E-2</v>
      </c>
      <c r="P166" s="157">
        <f t="shared" si="95"/>
        <v>7.5964150974846767E-2</v>
      </c>
      <c r="Q166" s="226">
        <f t="shared" si="95"/>
        <v>0.26598984771573608</v>
      </c>
      <c r="R166" s="220">
        <f t="shared" si="95"/>
        <v>0.40320831952824898</v>
      </c>
      <c r="S166" s="157">
        <f t="shared" si="95"/>
        <v>-1.2300123001230068E-2</v>
      </c>
      <c r="T166" s="220">
        <f t="shared" si="95"/>
        <v>-0.37221266736257796</v>
      </c>
      <c r="U166" s="226">
        <f t="shared" si="95"/>
        <v>-0.12418906394810014</v>
      </c>
      <c r="V166" s="157">
        <f t="shared" si="95"/>
        <v>-0.16545463211579081</v>
      </c>
      <c r="W166" s="226">
        <f t="shared" si="95"/>
        <v>-0.13521176679071412</v>
      </c>
      <c r="X166" s="220">
        <f t="shared" si="95"/>
        <v>-5.7368468457935196E-2</v>
      </c>
      <c r="Y166" s="157">
        <f t="shared" si="95"/>
        <v>1.1130434782608694</v>
      </c>
      <c r="Z166" s="220">
        <f t="shared" si="95"/>
        <v>-9.3406241206565377E-2</v>
      </c>
      <c r="AA166" s="226">
        <f t="shared" si="95"/>
        <v>3.1914893617021267E-2</v>
      </c>
      <c r="AB166" s="157">
        <f t="shared" si="95"/>
        <v>-5.9291681969338317E-2</v>
      </c>
      <c r="AC166" s="217">
        <f t="shared" si="95"/>
        <v>4.6938775510203978E-2</v>
      </c>
      <c r="AD166" s="220">
        <f t="shared" si="95"/>
        <v>8.8410388345988355E-2</v>
      </c>
      <c r="AE166" s="226">
        <f t="shared" si="95"/>
        <v>-0.21223588773257651</v>
      </c>
      <c r="AF166" s="261">
        <f t="shared" si="95"/>
        <v>-0.26764218063756751</v>
      </c>
      <c r="AG166" s="183"/>
      <c r="AH166" s="183"/>
      <c r="AI166" s="258">
        <f>AI165/SUM(AI139:AI150)-1</f>
        <v>0.1365360303413401</v>
      </c>
      <c r="AJ166" s="260">
        <f t="shared" ref="AJ166:AL166" si="96">AJ165/SUM(AJ139:AJ150)-1</f>
        <v>6.8201449409001524E-2</v>
      </c>
      <c r="AK166" s="259">
        <f t="shared" si="96"/>
        <v>0.15384615384615374</v>
      </c>
      <c r="AL166" s="232">
        <f t="shared" si="96"/>
        <v>0.10661214893793236</v>
      </c>
    </row>
    <row r="167" spans="2:38" ht="15" hidden="1" x14ac:dyDescent="0.2">
      <c r="B167" s="30" t="s">
        <v>105</v>
      </c>
      <c r="C167" s="153" t="s">
        <v>1</v>
      </c>
      <c r="D167" s="74">
        <f t="shared" ref="D167:E169" si="97">G167+I167+K167+M167+O167+Q167+S167+U167+W167+Y167+AA167+AC167+AE167</f>
        <v>1204</v>
      </c>
      <c r="E167" s="134">
        <f t="shared" si="97"/>
        <v>8945.7029999999995</v>
      </c>
      <c r="F167" s="150">
        <f t="shared" ref="F167:F172" si="98">+E167/E153*100-100</f>
        <v>2.4889980491386012</v>
      </c>
      <c r="G167" s="71">
        <v>68</v>
      </c>
      <c r="H167" s="72">
        <v>2663.3530000000001</v>
      </c>
      <c r="I167" s="73">
        <v>48</v>
      </c>
      <c r="J167" s="72">
        <v>508.78</v>
      </c>
      <c r="K167" s="73">
        <v>159</v>
      </c>
      <c r="L167" s="72">
        <v>295.084</v>
      </c>
      <c r="M167" s="186">
        <v>10</v>
      </c>
      <c r="N167" s="187">
        <v>87.492999999999995</v>
      </c>
      <c r="O167" s="73">
        <v>36</v>
      </c>
      <c r="P167" s="72">
        <v>41.634999999999998</v>
      </c>
      <c r="Q167" s="73">
        <v>74</v>
      </c>
      <c r="R167" s="72">
        <v>1032.693</v>
      </c>
      <c r="S167" s="73">
        <v>109</v>
      </c>
      <c r="T167" s="72">
        <v>80.867999999999995</v>
      </c>
      <c r="U167" s="73">
        <v>120</v>
      </c>
      <c r="V167" s="72">
        <v>1462.173</v>
      </c>
      <c r="W167" s="73">
        <v>246</v>
      </c>
      <c r="X167" s="72">
        <v>1304.3389999999999</v>
      </c>
      <c r="Y167" s="73">
        <v>7</v>
      </c>
      <c r="Z167" s="72">
        <v>77.468999999999994</v>
      </c>
      <c r="AA167" s="73">
        <v>34</v>
      </c>
      <c r="AB167" s="72">
        <v>138.072</v>
      </c>
      <c r="AC167" s="73">
        <v>31</v>
      </c>
      <c r="AD167" s="72">
        <v>190.768</v>
      </c>
      <c r="AE167" s="73">
        <v>262</v>
      </c>
      <c r="AF167" s="103">
        <v>1062.9760000000001</v>
      </c>
      <c r="AG167" s="181"/>
      <c r="AH167" s="177"/>
      <c r="AI167" s="111">
        <v>457</v>
      </c>
      <c r="AJ167" s="72">
        <v>4229.1549999999997</v>
      </c>
      <c r="AK167" s="73">
        <v>14</v>
      </c>
      <c r="AL167" s="125">
        <v>183.036</v>
      </c>
    </row>
    <row r="168" spans="2:38" ht="15" hidden="1" x14ac:dyDescent="0.2">
      <c r="B168" s="30"/>
      <c r="C168" s="31" t="s">
        <v>2</v>
      </c>
      <c r="D168" s="74">
        <f t="shared" si="97"/>
        <v>1180</v>
      </c>
      <c r="E168" s="134">
        <f t="shared" si="97"/>
        <v>14038.434999999999</v>
      </c>
      <c r="F168" s="150">
        <f t="shared" si="98"/>
        <v>32.797106819276792</v>
      </c>
      <c r="G168" s="71">
        <v>96</v>
      </c>
      <c r="H168" s="72">
        <v>4187.9440000000004</v>
      </c>
      <c r="I168" s="73">
        <v>89</v>
      </c>
      <c r="J168" s="72">
        <v>888.57500000000005</v>
      </c>
      <c r="K168" s="73">
        <v>146</v>
      </c>
      <c r="L168" s="72">
        <v>406.50900000000001</v>
      </c>
      <c r="M168" s="186">
        <v>11</v>
      </c>
      <c r="N168" s="187">
        <v>111.961</v>
      </c>
      <c r="O168" s="73">
        <v>41</v>
      </c>
      <c r="P168" s="72">
        <v>32.957999999999998</v>
      </c>
      <c r="Q168" s="73">
        <v>97</v>
      </c>
      <c r="R168" s="188">
        <v>2335.7139999999999</v>
      </c>
      <c r="S168" s="73">
        <v>37</v>
      </c>
      <c r="T168" s="72">
        <v>95.361000000000004</v>
      </c>
      <c r="U168" s="73">
        <v>138</v>
      </c>
      <c r="V168" s="72">
        <v>1429.085</v>
      </c>
      <c r="W168" s="73">
        <v>266</v>
      </c>
      <c r="X168" s="72">
        <v>2817.0529999999999</v>
      </c>
      <c r="Y168" s="73">
        <v>3</v>
      </c>
      <c r="Z168" s="72">
        <v>0.59</v>
      </c>
      <c r="AA168" s="73">
        <v>34</v>
      </c>
      <c r="AB168" s="72">
        <v>275.54700000000003</v>
      </c>
      <c r="AC168" s="73">
        <v>44</v>
      </c>
      <c r="AD168" s="72">
        <v>455.62299999999999</v>
      </c>
      <c r="AE168" s="73">
        <v>178</v>
      </c>
      <c r="AF168" s="103">
        <v>1001.515</v>
      </c>
      <c r="AG168" s="181"/>
      <c r="AH168" s="177"/>
      <c r="AI168" s="111">
        <v>546</v>
      </c>
      <c r="AJ168" s="72">
        <v>5683.7150000000001</v>
      </c>
      <c r="AK168" s="73">
        <v>30</v>
      </c>
      <c r="AL168" s="125">
        <v>257.18799999999999</v>
      </c>
    </row>
    <row r="169" spans="2:38" ht="15" hidden="1" x14ac:dyDescent="0.2">
      <c r="B169" s="30"/>
      <c r="C169" s="31" t="s">
        <v>3</v>
      </c>
      <c r="D169" s="68">
        <f t="shared" si="97"/>
        <v>1638</v>
      </c>
      <c r="E169" s="135">
        <f t="shared" si="97"/>
        <v>14463.511</v>
      </c>
      <c r="F169" s="215">
        <f t="shared" si="98"/>
        <v>-17.89820588685906</v>
      </c>
      <c r="G169" s="71">
        <v>109</v>
      </c>
      <c r="H169" s="72">
        <v>5390.174</v>
      </c>
      <c r="I169" s="73">
        <v>70</v>
      </c>
      <c r="J169" s="72">
        <v>537.01400000000001</v>
      </c>
      <c r="K169" s="73">
        <v>188</v>
      </c>
      <c r="L169" s="72">
        <v>531.60699999999997</v>
      </c>
      <c r="M169" s="189">
        <v>22</v>
      </c>
      <c r="N169" s="190">
        <v>198.499</v>
      </c>
      <c r="O169" s="73">
        <v>97</v>
      </c>
      <c r="P169" s="72">
        <v>107.04900000000001</v>
      </c>
      <c r="Q169" s="73">
        <v>135</v>
      </c>
      <c r="R169" s="72">
        <v>3006.5149999999999</v>
      </c>
      <c r="S169" s="73">
        <v>91</v>
      </c>
      <c r="T169" s="72">
        <v>171.518</v>
      </c>
      <c r="U169" s="73">
        <v>202</v>
      </c>
      <c r="V169" s="72">
        <v>1496.0340000000001</v>
      </c>
      <c r="W169" s="73">
        <v>420</v>
      </c>
      <c r="X169" s="72">
        <v>932</v>
      </c>
      <c r="Y169" s="73">
        <v>5</v>
      </c>
      <c r="Z169" s="72">
        <v>66.341999999999999</v>
      </c>
      <c r="AA169" s="73">
        <v>32</v>
      </c>
      <c r="AB169" s="72">
        <v>224.25800000000001</v>
      </c>
      <c r="AC169" s="73">
        <v>75</v>
      </c>
      <c r="AD169" s="72">
        <v>697.35599999999999</v>
      </c>
      <c r="AE169" s="73">
        <v>192</v>
      </c>
      <c r="AF169" s="103">
        <v>1105.145</v>
      </c>
      <c r="AG169" s="181"/>
      <c r="AH169" s="177"/>
      <c r="AI169" s="111">
        <v>603</v>
      </c>
      <c r="AJ169" s="72">
        <v>8324.2960000000003</v>
      </c>
      <c r="AK169" s="73">
        <v>25</v>
      </c>
      <c r="AL169" s="125">
        <v>235.19</v>
      </c>
    </row>
    <row r="170" spans="2:38" ht="15" hidden="1" x14ac:dyDescent="0.2">
      <c r="B170" s="30"/>
      <c r="C170" s="32" t="s">
        <v>4</v>
      </c>
      <c r="D170" s="78">
        <f t="shared" ref="D170" si="99">G170+I170+K170+M170+O170+Q170+S170+U170+W170+Y170+AA170+AC170+AE170</f>
        <v>2745</v>
      </c>
      <c r="E170" s="136">
        <f t="shared" ref="E170" si="100">H170+J170+L170+N170+P170+R170+T170+V170+X170+Z170+AB170+AD170+AF170</f>
        <v>15962.199000000001</v>
      </c>
      <c r="F170" s="216">
        <f t="shared" si="98"/>
        <v>22.664331037408232</v>
      </c>
      <c r="G170" s="75">
        <v>140</v>
      </c>
      <c r="H170" s="76">
        <v>3552.88</v>
      </c>
      <c r="I170" s="77">
        <v>88</v>
      </c>
      <c r="J170" s="76">
        <v>770.27800000000002</v>
      </c>
      <c r="K170" s="77">
        <v>301</v>
      </c>
      <c r="L170" s="76">
        <v>562.30200000000002</v>
      </c>
      <c r="M170" s="186">
        <v>10</v>
      </c>
      <c r="N170" s="187">
        <v>307.43700000000001</v>
      </c>
      <c r="O170" s="77">
        <v>110</v>
      </c>
      <c r="P170" s="76">
        <v>129.39500000000001</v>
      </c>
      <c r="Q170" s="77">
        <v>107</v>
      </c>
      <c r="R170" s="76">
        <v>3230.2429999999999</v>
      </c>
      <c r="S170" s="77">
        <v>41</v>
      </c>
      <c r="T170" s="76">
        <v>122.181</v>
      </c>
      <c r="U170" s="77">
        <v>1144</v>
      </c>
      <c r="V170" s="76">
        <v>1773.65</v>
      </c>
      <c r="W170" s="77">
        <v>414</v>
      </c>
      <c r="X170" s="76">
        <v>3754.6239999999998</v>
      </c>
      <c r="Y170" s="77">
        <v>15</v>
      </c>
      <c r="Z170" s="76">
        <v>130.58099999999999</v>
      </c>
      <c r="AA170" s="234">
        <v>24</v>
      </c>
      <c r="AB170" s="235">
        <v>133.78</v>
      </c>
      <c r="AC170" s="77">
        <v>56</v>
      </c>
      <c r="AD170" s="76">
        <v>390.03100000000001</v>
      </c>
      <c r="AE170" s="77">
        <v>295</v>
      </c>
      <c r="AF170" s="104">
        <v>1104.817</v>
      </c>
      <c r="AG170" s="181"/>
      <c r="AH170" s="177"/>
      <c r="AI170" s="112">
        <v>632</v>
      </c>
      <c r="AJ170" s="76">
        <v>6824.73</v>
      </c>
      <c r="AK170" s="77">
        <v>39</v>
      </c>
      <c r="AL170" s="126">
        <v>24.993200000000002</v>
      </c>
    </row>
    <row r="171" spans="2:38" ht="15" hidden="1" x14ac:dyDescent="0.2">
      <c r="B171" s="30"/>
      <c r="C171" s="31" t="s">
        <v>5</v>
      </c>
      <c r="D171" s="74">
        <f t="shared" ref="D171" si="101">G171+I171+K171+M171+O171+Q171+S171+U171+W171+Y171+AA171+AC171+AE171</f>
        <v>1518</v>
      </c>
      <c r="E171" s="134">
        <f t="shared" ref="E171" si="102">H171+J171+L171+N171+P171+R171+T171+V171+X171+Z171+AB171+AD171+AF171</f>
        <v>15241.097</v>
      </c>
      <c r="F171" s="150">
        <f t="shared" si="98"/>
        <v>1.3032415235761903</v>
      </c>
      <c r="G171" s="71">
        <v>107</v>
      </c>
      <c r="H171" s="72">
        <v>1688.038</v>
      </c>
      <c r="I171" s="73">
        <v>87</v>
      </c>
      <c r="J171" s="72">
        <v>818.71500000000003</v>
      </c>
      <c r="K171" s="73">
        <v>189</v>
      </c>
      <c r="L171" s="72">
        <v>574.05200000000002</v>
      </c>
      <c r="M171" s="186">
        <v>10</v>
      </c>
      <c r="N171" s="187">
        <v>228.12299999999999</v>
      </c>
      <c r="O171" s="73">
        <v>62</v>
      </c>
      <c r="P171" s="72">
        <v>137.322</v>
      </c>
      <c r="Q171" s="73">
        <v>96</v>
      </c>
      <c r="R171" s="72">
        <v>3584.7860000000001</v>
      </c>
      <c r="S171" s="73">
        <v>94</v>
      </c>
      <c r="T171" s="72">
        <v>55.787999999999997</v>
      </c>
      <c r="U171" s="73">
        <v>177</v>
      </c>
      <c r="V171" s="72">
        <v>2121.9140000000002</v>
      </c>
      <c r="W171" s="73">
        <v>388</v>
      </c>
      <c r="X171" s="72">
        <v>4139.1909999999998</v>
      </c>
      <c r="Y171" s="73">
        <v>3</v>
      </c>
      <c r="Z171" s="72">
        <v>89.741</v>
      </c>
      <c r="AA171" s="73">
        <v>17</v>
      </c>
      <c r="AB171" s="72">
        <v>153.65899999999999</v>
      </c>
      <c r="AC171" s="73">
        <v>65</v>
      </c>
      <c r="AD171" s="72">
        <v>646.30999999999995</v>
      </c>
      <c r="AE171" s="73">
        <v>223</v>
      </c>
      <c r="AF171" s="103">
        <v>1003.458</v>
      </c>
      <c r="AG171" s="181"/>
      <c r="AH171" s="177"/>
      <c r="AI171" s="111">
        <v>739</v>
      </c>
      <c r="AJ171" s="72">
        <v>7708.085</v>
      </c>
      <c r="AK171" s="73">
        <v>13</v>
      </c>
      <c r="AL171" s="125">
        <v>189.821</v>
      </c>
    </row>
    <row r="172" spans="2:38" ht="15" hidden="1" x14ac:dyDescent="0.2">
      <c r="B172" s="30"/>
      <c r="C172" s="31" t="s">
        <v>6</v>
      </c>
      <c r="D172" s="68">
        <f t="shared" ref="D172" si="103">G172+I172+K172+M172+O172+Q172+S172+U172+W172+Y172+AA172+AC172+AE172</f>
        <v>1606</v>
      </c>
      <c r="E172" s="135">
        <f t="shared" ref="E172" si="104">H172+J172+L172+N172+P172+R172+T172+V172+X172+Z172+AB172+AD172+AF172</f>
        <v>12288.270999999997</v>
      </c>
      <c r="F172" s="215">
        <f t="shared" si="98"/>
        <v>-11.126052489005119</v>
      </c>
      <c r="G172" s="71">
        <v>100</v>
      </c>
      <c r="H172" s="72">
        <v>2924.3789999999999</v>
      </c>
      <c r="I172" s="73">
        <v>65</v>
      </c>
      <c r="J172" s="72">
        <v>715.89499999999998</v>
      </c>
      <c r="K172" s="73">
        <v>259</v>
      </c>
      <c r="L172" s="72">
        <v>800.80600000000004</v>
      </c>
      <c r="M172" s="186">
        <v>9</v>
      </c>
      <c r="N172" s="187">
        <v>27.378</v>
      </c>
      <c r="O172" s="73">
        <v>98</v>
      </c>
      <c r="P172" s="72">
        <v>87.835999999999999</v>
      </c>
      <c r="Q172" s="73">
        <v>92</v>
      </c>
      <c r="R172" s="72">
        <v>2457.6039999999998</v>
      </c>
      <c r="S172" s="73">
        <v>75</v>
      </c>
      <c r="T172" s="72">
        <v>63.128</v>
      </c>
      <c r="U172" s="73">
        <v>184</v>
      </c>
      <c r="V172" s="72">
        <v>1493.626</v>
      </c>
      <c r="W172" s="73">
        <v>447</v>
      </c>
      <c r="X172" s="72">
        <v>2130.9270000000001</v>
      </c>
      <c r="Y172" s="73">
        <v>4</v>
      </c>
      <c r="Z172" s="72">
        <v>88.186999999999998</v>
      </c>
      <c r="AA172" s="73">
        <v>23</v>
      </c>
      <c r="AB172" s="72">
        <v>199.33500000000001</v>
      </c>
      <c r="AC172" s="73">
        <v>34</v>
      </c>
      <c r="AD172" s="72">
        <v>286.084</v>
      </c>
      <c r="AE172" s="73">
        <v>216</v>
      </c>
      <c r="AF172" s="103">
        <v>1013.086</v>
      </c>
      <c r="AG172" s="181"/>
      <c r="AH172" s="177"/>
      <c r="AI172" s="111">
        <v>686</v>
      </c>
      <c r="AJ172" s="72">
        <v>7621.1750000000002</v>
      </c>
      <c r="AK172" s="73">
        <v>22</v>
      </c>
      <c r="AL172" s="125">
        <v>165.53</v>
      </c>
    </row>
    <row r="173" spans="2:38" ht="15" hidden="1" x14ac:dyDescent="0.2">
      <c r="B173" s="30"/>
      <c r="C173" s="32" t="s">
        <v>7</v>
      </c>
      <c r="D173" s="78">
        <f t="shared" ref="D173" si="105">G173+I173+K173+M173+O173+Q173+S173+U173+W173+Y173+AA173+AC173+AE173</f>
        <v>1565</v>
      </c>
      <c r="E173" s="136">
        <f t="shared" ref="E173" si="106">H173+J173+L173+N173+P173+R173+T173+V173+X173+Z173+AB173+AD173+AF173</f>
        <v>14956.216999999999</v>
      </c>
      <c r="F173" s="216">
        <f t="shared" ref="F173" si="107">+E173/E159*100-100</f>
        <v>18.277387132578113</v>
      </c>
      <c r="G173" s="75">
        <v>106</v>
      </c>
      <c r="H173" s="76">
        <v>2716.643</v>
      </c>
      <c r="I173" s="77">
        <v>77</v>
      </c>
      <c r="J173" s="76">
        <v>917.37800000000004</v>
      </c>
      <c r="K173" s="77">
        <v>182</v>
      </c>
      <c r="L173" s="76">
        <v>520.86199999999997</v>
      </c>
      <c r="M173" s="191">
        <v>5</v>
      </c>
      <c r="N173" s="192">
        <v>192.221</v>
      </c>
      <c r="O173" s="77">
        <v>68</v>
      </c>
      <c r="P173" s="76">
        <v>297.39699999999999</v>
      </c>
      <c r="Q173" s="77">
        <v>124</v>
      </c>
      <c r="R173" s="76">
        <v>2928.8829999999998</v>
      </c>
      <c r="S173" s="77">
        <v>72</v>
      </c>
      <c r="T173" s="76">
        <v>74.19</v>
      </c>
      <c r="U173" s="77">
        <v>196</v>
      </c>
      <c r="V173" s="76">
        <v>1624.97</v>
      </c>
      <c r="W173" s="77">
        <v>390</v>
      </c>
      <c r="X173" s="76">
        <v>3606.6579999999999</v>
      </c>
      <c r="Y173" s="77">
        <v>7</v>
      </c>
      <c r="Z173" s="76">
        <v>121.102</v>
      </c>
      <c r="AA173" s="77">
        <v>50</v>
      </c>
      <c r="AB173" s="76">
        <v>175.12</v>
      </c>
      <c r="AC173" s="77">
        <v>57</v>
      </c>
      <c r="AD173" s="76">
        <v>509.00099999999998</v>
      </c>
      <c r="AE173" s="77">
        <v>231</v>
      </c>
      <c r="AF173" s="104">
        <v>1271.7919999999999</v>
      </c>
      <c r="AG173" s="181"/>
      <c r="AH173" s="177"/>
      <c r="AI173" s="112">
        <v>714</v>
      </c>
      <c r="AJ173" s="76">
        <v>774.60599999999999</v>
      </c>
      <c r="AK173" s="77">
        <v>15</v>
      </c>
      <c r="AL173" s="126">
        <v>126.907</v>
      </c>
    </row>
    <row r="174" spans="2:38" ht="15" hidden="1" x14ac:dyDescent="0.2">
      <c r="B174" s="30"/>
      <c r="C174" s="31" t="s">
        <v>8</v>
      </c>
      <c r="D174" s="74">
        <f t="shared" ref="D174" si="108">G174+I174+K174+M174+O174+Q174+S174+U174+W174+Y174+AA174+AC174+AE174</f>
        <v>1691</v>
      </c>
      <c r="E174" s="134">
        <f t="shared" ref="E174" si="109">H174+J174+L174+N174+P174+R174+T174+V174+X174+Z174+AB174+AD174+AF174</f>
        <v>14434.016</v>
      </c>
      <c r="F174" s="150">
        <f t="shared" ref="F174" si="110">+E174/E160*100-100</f>
        <v>-9.9733556605484068</v>
      </c>
      <c r="G174" s="71">
        <v>128</v>
      </c>
      <c r="H174" s="72">
        <v>4070.125</v>
      </c>
      <c r="I174" s="73">
        <v>79</v>
      </c>
      <c r="J174" s="72">
        <v>759.63800000000003</v>
      </c>
      <c r="K174" s="73">
        <v>180</v>
      </c>
      <c r="L174" s="72">
        <v>452.07</v>
      </c>
      <c r="M174" s="186">
        <v>13</v>
      </c>
      <c r="N174" s="193">
        <v>107.39700000000001</v>
      </c>
      <c r="O174" s="73">
        <v>83</v>
      </c>
      <c r="P174" s="72">
        <v>89.793999999999997</v>
      </c>
      <c r="Q174" s="73">
        <v>100</v>
      </c>
      <c r="R174" s="72">
        <v>2402.0360000000001</v>
      </c>
      <c r="S174" s="73">
        <v>61</v>
      </c>
      <c r="T174" s="72">
        <v>107.35299999999999</v>
      </c>
      <c r="U174" s="73">
        <v>264</v>
      </c>
      <c r="V174" s="72">
        <v>1489.242</v>
      </c>
      <c r="W174" s="73">
        <v>457</v>
      </c>
      <c r="X174" s="72">
        <v>2336.44</v>
      </c>
      <c r="Y174" s="73">
        <v>8</v>
      </c>
      <c r="Z174" s="72">
        <v>126.961</v>
      </c>
      <c r="AA174" s="73">
        <v>38</v>
      </c>
      <c r="AB174" s="72">
        <v>206.892</v>
      </c>
      <c r="AC174" s="73">
        <v>49</v>
      </c>
      <c r="AD174" s="72">
        <v>558.25400000000002</v>
      </c>
      <c r="AE174" s="73">
        <v>231</v>
      </c>
      <c r="AF174" s="103">
        <v>1727.8140000000001</v>
      </c>
      <c r="AG174" s="181"/>
      <c r="AH174" s="177"/>
      <c r="AI174" s="111">
        <v>671</v>
      </c>
      <c r="AJ174" s="72">
        <v>7249.9650000000001</v>
      </c>
      <c r="AK174" s="73">
        <v>29</v>
      </c>
      <c r="AL174" s="125">
        <v>276.95</v>
      </c>
    </row>
    <row r="175" spans="2:38" hidden="1" x14ac:dyDescent="0.15">
      <c r="B175" s="30"/>
      <c r="C175" s="31" t="s">
        <v>9</v>
      </c>
      <c r="D175" s="68">
        <f t="shared" ref="D175" si="111">G175+I175+K175+M175+O175+Q175+S175+U175+W175+Y175+AA175+AC175+AE175</f>
        <v>1474</v>
      </c>
      <c r="E175" s="135">
        <f t="shared" ref="E175" si="112">H175+J175+L175+N175+P175+R175+T175+V175+X175+Z175+AB175+AD175+AF175</f>
        <v>15332.523999999998</v>
      </c>
      <c r="F175" s="215">
        <f t="shared" ref="F175" si="113">+E175/E161*100-100</f>
        <v>20.898488244932039</v>
      </c>
      <c r="G175" s="71">
        <v>149</v>
      </c>
      <c r="H175" s="72">
        <v>3526.8789999999999</v>
      </c>
      <c r="I175" s="73">
        <v>79</v>
      </c>
      <c r="J175" s="72">
        <v>1023.155</v>
      </c>
      <c r="K175" s="73">
        <v>155</v>
      </c>
      <c r="L175" s="72">
        <v>1225.8340000000001</v>
      </c>
      <c r="M175" s="189">
        <v>6</v>
      </c>
      <c r="N175" s="190">
        <v>157.92699999999999</v>
      </c>
      <c r="O175" s="73">
        <v>47</v>
      </c>
      <c r="P175" s="72">
        <v>93.36</v>
      </c>
      <c r="Q175" s="73">
        <v>73</v>
      </c>
      <c r="R175" s="72">
        <v>2260.1930000000002</v>
      </c>
      <c r="S175" s="73">
        <v>157</v>
      </c>
      <c r="T175" s="72">
        <v>96.441999999999993</v>
      </c>
      <c r="U175" s="73">
        <v>208</v>
      </c>
      <c r="V175" s="72">
        <v>1771.414</v>
      </c>
      <c r="W175" s="73">
        <v>311</v>
      </c>
      <c r="X175" s="72">
        <v>3093.2950000000001</v>
      </c>
      <c r="Y175" s="73">
        <v>14</v>
      </c>
      <c r="Z175" s="72">
        <v>331.32600000000002</v>
      </c>
      <c r="AA175" s="73">
        <v>21</v>
      </c>
      <c r="AB175" s="72">
        <v>256.26900000000001</v>
      </c>
      <c r="AC175" s="73">
        <v>33</v>
      </c>
      <c r="AD175" s="72">
        <v>274.83</v>
      </c>
      <c r="AE175" s="73">
        <v>221</v>
      </c>
      <c r="AF175" s="103">
        <v>1221.5999999999999</v>
      </c>
      <c r="AG175" s="181"/>
      <c r="AH175" s="181"/>
      <c r="AI175" s="111">
        <v>613</v>
      </c>
      <c r="AJ175" s="72">
        <v>6880.9160000000002</v>
      </c>
      <c r="AK175" s="73">
        <v>14</v>
      </c>
      <c r="AL175" s="125">
        <v>167.81399999999999</v>
      </c>
    </row>
    <row r="176" spans="2:38" ht="15" hidden="1" x14ac:dyDescent="0.2">
      <c r="B176" s="30"/>
      <c r="C176" s="32" t="s">
        <v>10</v>
      </c>
      <c r="D176" s="78">
        <f t="shared" ref="D176" si="114">G176+I176+K176+M176+O176+Q176+S176+U176+W176+Y176+AA176+AC176+AE176</f>
        <v>1513</v>
      </c>
      <c r="E176" s="136">
        <f t="shared" ref="E176" si="115">H176+J176+L176+N176+P176+R176+T176+V176+X176+Z176+AB176+AD176+AF176</f>
        <v>14523.209000000001</v>
      </c>
      <c r="F176" s="216">
        <f t="shared" ref="F176" si="116">+E176/E162*100-100</f>
        <v>6.7337603583325745E-2</v>
      </c>
      <c r="G176" s="75">
        <v>90</v>
      </c>
      <c r="H176" s="76">
        <v>1710.65</v>
      </c>
      <c r="I176" s="77">
        <v>88</v>
      </c>
      <c r="J176" s="76">
        <v>742.38300000000004</v>
      </c>
      <c r="K176" s="77">
        <v>233</v>
      </c>
      <c r="L176" s="76">
        <v>484.90300000000002</v>
      </c>
      <c r="M176" s="186">
        <v>9</v>
      </c>
      <c r="N176" s="187">
        <v>602.07100000000003</v>
      </c>
      <c r="O176" s="77">
        <v>62</v>
      </c>
      <c r="P176" s="76">
        <v>78.908000000000001</v>
      </c>
      <c r="Q176" s="77">
        <v>126</v>
      </c>
      <c r="R176" s="76">
        <v>3481.1410000000001</v>
      </c>
      <c r="S176" s="77">
        <v>35</v>
      </c>
      <c r="T176" s="76">
        <v>64.370999999999995</v>
      </c>
      <c r="U176" s="77">
        <v>157</v>
      </c>
      <c r="V176" s="76">
        <v>1328.019</v>
      </c>
      <c r="W176" s="77">
        <v>449</v>
      </c>
      <c r="X176" s="76">
        <v>3324.9859999999999</v>
      </c>
      <c r="Y176" s="77">
        <v>9</v>
      </c>
      <c r="Z176" s="76">
        <v>176.596</v>
      </c>
      <c r="AA176" s="77">
        <v>29</v>
      </c>
      <c r="AB176" s="76">
        <v>140.22399999999999</v>
      </c>
      <c r="AC176" s="77">
        <v>35</v>
      </c>
      <c r="AD176" s="76">
        <v>436.16899999999998</v>
      </c>
      <c r="AE176" s="77">
        <v>191</v>
      </c>
      <c r="AF176" s="104">
        <v>1952.788</v>
      </c>
      <c r="AG176" s="181"/>
      <c r="AH176" s="177"/>
      <c r="AI176" s="112">
        <v>700</v>
      </c>
      <c r="AJ176" s="76">
        <v>6766.2309999999998</v>
      </c>
      <c r="AK176" s="77">
        <v>16</v>
      </c>
      <c r="AL176" s="126">
        <v>122.288</v>
      </c>
    </row>
    <row r="177" spans="2:39" ht="15" hidden="1" x14ac:dyDescent="0.2">
      <c r="B177" s="30"/>
      <c r="C177" s="31" t="s">
        <v>11</v>
      </c>
      <c r="D177" s="74">
        <f t="shared" ref="D177" si="117">G177+I177+K177+M177+O177+Q177+S177+U177+W177+Y177+AA177+AC177+AE177</f>
        <v>1693</v>
      </c>
      <c r="E177" s="134">
        <f t="shared" ref="E177" si="118">H177+J177+L177+N177+P177+R177+T177+V177+X177+Z177+AB177+AD177+AF177</f>
        <v>16408.097000000002</v>
      </c>
      <c r="F177" s="150">
        <f t="shared" ref="F177" si="119">+E177/E163*100-100</f>
        <v>9.6878947275182981</v>
      </c>
      <c r="G177" s="71">
        <v>80</v>
      </c>
      <c r="H177" s="72">
        <v>3005.43</v>
      </c>
      <c r="I177" s="73">
        <v>69</v>
      </c>
      <c r="J177" s="72">
        <v>526.29399999999998</v>
      </c>
      <c r="K177" s="73">
        <v>200</v>
      </c>
      <c r="L177" s="72">
        <v>682.66200000000003</v>
      </c>
      <c r="M177" s="186">
        <v>10</v>
      </c>
      <c r="N177" s="187">
        <v>221.203</v>
      </c>
      <c r="O177" s="73">
        <v>72</v>
      </c>
      <c r="P177" s="72">
        <v>214.435</v>
      </c>
      <c r="Q177" s="73">
        <v>116</v>
      </c>
      <c r="R177" s="72">
        <v>2460.1350000000002</v>
      </c>
      <c r="S177" s="73">
        <v>63</v>
      </c>
      <c r="T177" s="72">
        <v>52.72</v>
      </c>
      <c r="U177" s="73">
        <v>238</v>
      </c>
      <c r="V177" s="72">
        <v>1553.76</v>
      </c>
      <c r="W177" s="73">
        <v>444</v>
      </c>
      <c r="X177" s="72">
        <v>5505.27</v>
      </c>
      <c r="Y177" s="73">
        <v>9</v>
      </c>
      <c r="Z177" s="72">
        <v>110.032</v>
      </c>
      <c r="AA177" s="73">
        <v>27</v>
      </c>
      <c r="AB177" s="72">
        <v>278.089</v>
      </c>
      <c r="AC177" s="73">
        <v>29</v>
      </c>
      <c r="AD177" s="72">
        <v>401.94400000000002</v>
      </c>
      <c r="AE177" s="73">
        <v>336</v>
      </c>
      <c r="AF177" s="103">
        <v>1396.123</v>
      </c>
      <c r="AG177" s="181"/>
      <c r="AH177" s="177"/>
      <c r="AI177" s="111">
        <v>634</v>
      </c>
      <c r="AJ177" s="72">
        <v>5110.1819999999998</v>
      </c>
      <c r="AK177" s="73">
        <v>56</v>
      </c>
      <c r="AL177" s="125">
        <v>625.39599999999996</v>
      </c>
    </row>
    <row r="178" spans="2:39" ht="15" hidden="1" x14ac:dyDescent="0.2">
      <c r="B178" s="30"/>
      <c r="C178" s="31" t="s">
        <v>12</v>
      </c>
      <c r="D178" s="74">
        <f t="shared" ref="D178" si="120">G178+I178+K178+M178+O178+Q178+S178+U178+W178+Y178+AA178+AC178+AE178</f>
        <v>1795</v>
      </c>
      <c r="E178" s="134">
        <f t="shared" ref="E178" si="121">H178+J178+L178+N178+P178+R178+T178+V178+X178+Z178+AB178+AD178+AF178</f>
        <v>16045.113000000001</v>
      </c>
      <c r="F178" s="150">
        <f t="shared" ref="F178" si="122">+E178/E164*100-100</f>
        <v>-15.374831739768339</v>
      </c>
      <c r="G178" s="71">
        <v>142</v>
      </c>
      <c r="H178" s="72">
        <v>4259.7709999999997</v>
      </c>
      <c r="I178" s="73">
        <v>69</v>
      </c>
      <c r="J178" s="72">
        <v>815.98800000000006</v>
      </c>
      <c r="K178" s="73">
        <v>308</v>
      </c>
      <c r="L178" s="72">
        <v>720.72400000000005</v>
      </c>
      <c r="M178" s="186">
        <v>9</v>
      </c>
      <c r="N178" s="187">
        <v>87.899000000000001</v>
      </c>
      <c r="O178" s="73">
        <v>101</v>
      </c>
      <c r="P178" s="72">
        <v>217.703</v>
      </c>
      <c r="Q178" s="73">
        <v>92</v>
      </c>
      <c r="R178" s="72">
        <v>2298.9430000000002</v>
      </c>
      <c r="S178" s="73">
        <v>76</v>
      </c>
      <c r="T178" s="72">
        <v>113.229</v>
      </c>
      <c r="U178" s="73">
        <v>181</v>
      </c>
      <c r="V178" s="72">
        <v>1532.377</v>
      </c>
      <c r="W178" s="73">
        <v>465</v>
      </c>
      <c r="X178" s="72">
        <v>3881.3290000000002</v>
      </c>
      <c r="Y178" s="73">
        <v>39</v>
      </c>
      <c r="Z178" s="72">
        <v>86.073999999999998</v>
      </c>
      <c r="AA178" s="73">
        <v>32</v>
      </c>
      <c r="AB178" s="72">
        <v>334.255</v>
      </c>
      <c r="AC178" s="73">
        <v>47</v>
      </c>
      <c r="AD178" s="72">
        <v>689.995</v>
      </c>
      <c r="AE178" s="73">
        <v>234</v>
      </c>
      <c r="AF178" s="103">
        <v>1006.826</v>
      </c>
      <c r="AG178" s="181"/>
      <c r="AH178" s="177"/>
      <c r="AI178" s="111">
        <v>719</v>
      </c>
      <c r="AJ178" s="72">
        <v>6668.3450000000003</v>
      </c>
      <c r="AK178" s="73">
        <v>34</v>
      </c>
      <c r="AL178" s="125">
        <v>236.922</v>
      </c>
    </row>
    <row r="179" spans="2:39" x14ac:dyDescent="0.15">
      <c r="B179" s="128" t="s">
        <v>106</v>
      </c>
      <c r="C179" s="129" t="s">
        <v>49</v>
      </c>
      <c r="D179" s="57">
        <f>SUM(D167:D178)</f>
        <v>19622</v>
      </c>
      <c r="E179" s="233">
        <f>SUM(E167:E178)</f>
        <v>172638.39200000002</v>
      </c>
      <c r="F179" s="148"/>
      <c r="G179" s="80">
        <f>SUM(G167:G178)</f>
        <v>1315</v>
      </c>
      <c r="H179" s="137">
        <f t="shared" ref="H179:AF179" si="123">SUM(H167:H178)</f>
        <v>39696.266000000003</v>
      </c>
      <c r="I179" s="196">
        <f t="shared" si="123"/>
        <v>908</v>
      </c>
      <c r="J179" s="262">
        <f t="shared" si="123"/>
        <v>9024.0929999999989</v>
      </c>
      <c r="K179" s="137">
        <f t="shared" si="123"/>
        <v>2500</v>
      </c>
      <c r="L179" s="262">
        <f t="shared" si="123"/>
        <v>7257.4150000000009</v>
      </c>
      <c r="M179" s="196">
        <f t="shared" si="123"/>
        <v>124</v>
      </c>
      <c r="N179" s="137">
        <f t="shared" si="123"/>
        <v>2329.6089999999999</v>
      </c>
      <c r="O179" s="196">
        <f t="shared" si="123"/>
        <v>877</v>
      </c>
      <c r="P179" s="262">
        <f t="shared" si="123"/>
        <v>1527.7919999999999</v>
      </c>
      <c r="Q179" s="137">
        <f t="shared" si="123"/>
        <v>1232</v>
      </c>
      <c r="R179" s="262">
        <f t="shared" si="123"/>
        <v>31478.885999999999</v>
      </c>
      <c r="S179" s="196">
        <f t="shared" si="123"/>
        <v>911</v>
      </c>
      <c r="T179" s="137">
        <f t="shared" si="123"/>
        <v>1097.1489999999999</v>
      </c>
      <c r="U179" s="196">
        <f t="shared" si="123"/>
        <v>3209</v>
      </c>
      <c r="V179" s="262">
        <f t="shared" si="123"/>
        <v>19076.263999999999</v>
      </c>
      <c r="W179" s="137">
        <f t="shared" si="123"/>
        <v>4697</v>
      </c>
      <c r="X179" s="262">
        <f>SUM(X167:X178)</f>
        <v>36826.111999999994</v>
      </c>
      <c r="Y179" s="196">
        <f t="shared" si="123"/>
        <v>123</v>
      </c>
      <c r="Z179" s="137">
        <f t="shared" si="123"/>
        <v>1405.001</v>
      </c>
      <c r="AA179" s="196">
        <f t="shared" si="123"/>
        <v>361</v>
      </c>
      <c r="AB179" s="262">
        <f t="shared" si="123"/>
        <v>2515.5000000000005</v>
      </c>
      <c r="AC179" s="137">
        <f t="shared" si="123"/>
        <v>555</v>
      </c>
      <c r="AD179" s="262">
        <f t="shared" si="123"/>
        <v>5536.3649999999998</v>
      </c>
      <c r="AE179" s="196">
        <f t="shared" si="123"/>
        <v>2810</v>
      </c>
      <c r="AF179" s="85">
        <f t="shared" si="123"/>
        <v>14867.939999999999</v>
      </c>
      <c r="AG179" s="180"/>
      <c r="AH179" s="180"/>
      <c r="AI179" s="196">
        <f t="shared" ref="AI179:AL179" si="124">SUM(AI167:AI178)</f>
        <v>7714</v>
      </c>
      <c r="AJ179" s="262">
        <f t="shared" si="124"/>
        <v>73841.400999999998</v>
      </c>
      <c r="AK179" s="137">
        <f t="shared" si="124"/>
        <v>307</v>
      </c>
      <c r="AL179" s="262">
        <f t="shared" si="124"/>
        <v>2612.0351999999998</v>
      </c>
    </row>
    <row r="180" spans="2:39" ht="15" thickBot="1" x14ac:dyDescent="0.2">
      <c r="B180" s="165" t="s">
        <v>93</v>
      </c>
      <c r="C180" s="170"/>
      <c r="D180" s="198">
        <f>D179/SUM(D153:D164)-1</f>
        <v>0.12023292989266965</v>
      </c>
      <c r="E180" s="221">
        <f t="shared" ref="E180:AF180" si="125">E179/SUM(E153:E164)-1</f>
        <v>2.3990820629225196E-2</v>
      </c>
      <c r="F180" s="157"/>
      <c r="G180" s="198">
        <f t="shared" si="125"/>
        <v>3.8704581358609769E-2</v>
      </c>
      <c r="H180" s="220">
        <f t="shared" si="125"/>
        <v>9.7858694839614735E-2</v>
      </c>
      <c r="I180" s="226">
        <f t="shared" si="125"/>
        <v>0.15374841168996189</v>
      </c>
      <c r="J180" s="157">
        <f t="shared" si="125"/>
        <v>0.44033975962343419</v>
      </c>
      <c r="K180" s="226">
        <f t="shared" si="125"/>
        <v>0.18652112007593735</v>
      </c>
      <c r="L180" s="220">
        <f t="shared" si="125"/>
        <v>8.5914620898763561E-2</v>
      </c>
      <c r="M180" s="157">
        <f t="shared" si="125"/>
        <v>-0.1079136690647482</v>
      </c>
      <c r="N180" s="220">
        <f t="shared" si="125"/>
        <v>0.2082395018520804</v>
      </c>
      <c r="O180" s="226">
        <f t="shared" si="125"/>
        <v>2.934272300469476E-2</v>
      </c>
      <c r="P180" s="157">
        <f t="shared" si="125"/>
        <v>-0.21105010720438244</v>
      </c>
      <c r="Q180" s="226">
        <f t="shared" si="125"/>
        <v>-1.2028869286287103E-2</v>
      </c>
      <c r="R180" s="220">
        <f t="shared" si="125"/>
        <v>-3.1568030830944172E-2</v>
      </c>
      <c r="S180" s="157">
        <f t="shared" si="125"/>
        <v>0.13449564134495651</v>
      </c>
      <c r="T180" s="220">
        <f t="shared" si="125"/>
        <v>-6.827978721958794E-2</v>
      </c>
      <c r="U180" s="226">
        <f t="shared" si="125"/>
        <v>0.69788359788359777</v>
      </c>
      <c r="V180" s="157">
        <f t="shared" si="125"/>
        <v>0.11744555808650681</v>
      </c>
      <c r="W180" s="226">
        <f t="shared" si="125"/>
        <v>-3.7499999999999978E-2</v>
      </c>
      <c r="X180" s="220">
        <f t="shared" si="125"/>
        <v>-0.15413489217411791</v>
      </c>
      <c r="Y180" s="157">
        <f t="shared" si="125"/>
        <v>-0.49382716049382713</v>
      </c>
      <c r="Z180" s="220">
        <f t="shared" si="125"/>
        <v>-0.43875638089599978</v>
      </c>
      <c r="AA180" s="226">
        <f t="shared" si="125"/>
        <v>0.24054982817869419</v>
      </c>
      <c r="AB180" s="157">
        <f t="shared" si="125"/>
        <v>7.331388809716044E-2</v>
      </c>
      <c r="AC180" s="226">
        <f t="shared" si="125"/>
        <v>8.1871345029239873E-2</v>
      </c>
      <c r="AD180" s="220">
        <f t="shared" si="125"/>
        <v>0.37870499426366022</v>
      </c>
      <c r="AE180" s="157">
        <f t="shared" si="125"/>
        <v>0.12489991993594884</v>
      </c>
      <c r="AF180" s="164">
        <f t="shared" si="125"/>
        <v>0.19233983522579656</v>
      </c>
      <c r="AG180" s="183"/>
      <c r="AH180" s="183"/>
      <c r="AI180" s="217">
        <f>AI179/SUM(AI153:AI164)-1</f>
        <v>0.22580645161290325</v>
      </c>
      <c r="AJ180" s="162">
        <f t="shared" ref="AJ180:AL180" si="126">AJ179/SUM(AJ153:AJ164)-1</f>
        <v>0.16149189166946765</v>
      </c>
      <c r="AK180" s="226">
        <f t="shared" si="126"/>
        <v>-0.24197530864197536</v>
      </c>
      <c r="AL180" s="157">
        <f t="shared" si="126"/>
        <v>-0.23940194270199699</v>
      </c>
      <c r="AM180" s="271"/>
    </row>
    <row r="181" spans="2:39" ht="15" x14ac:dyDescent="0.2">
      <c r="B181" s="30" t="s">
        <v>107</v>
      </c>
      <c r="C181" s="153" t="s">
        <v>1</v>
      </c>
      <c r="D181" s="74">
        <f t="shared" ref="D181" si="127">G181+I181+K181+M181+O181+Q181+S181+U181+W181+Y181+AA181+AC181+AE181</f>
        <v>1331</v>
      </c>
      <c r="E181" s="134">
        <f t="shared" ref="E181" si="128">H181+J181+L181+N181+P181+R181+T181+V181+X181+Z181+AB181+AD181+AF181</f>
        <v>11983.611999999997</v>
      </c>
      <c r="F181" s="150">
        <f t="shared" ref="F181" si="129">+E181/E167*100-100</f>
        <v>33.959421635169406</v>
      </c>
      <c r="G181" s="71">
        <v>106</v>
      </c>
      <c r="H181" s="72">
        <v>2659.9050000000002</v>
      </c>
      <c r="I181" s="73">
        <v>44</v>
      </c>
      <c r="J181" s="72">
        <v>422.75599999999997</v>
      </c>
      <c r="K181" s="73">
        <v>177</v>
      </c>
      <c r="L181" s="72">
        <v>934.56899999999996</v>
      </c>
      <c r="M181" s="186">
        <v>5</v>
      </c>
      <c r="N181" s="187">
        <v>85.92</v>
      </c>
      <c r="O181" s="73">
        <v>60</v>
      </c>
      <c r="P181" s="72">
        <v>72.415999999999997</v>
      </c>
      <c r="Q181" s="73">
        <v>67</v>
      </c>
      <c r="R181" s="72">
        <v>1803.098</v>
      </c>
      <c r="S181" s="73">
        <v>45</v>
      </c>
      <c r="T181" s="72">
        <v>135.619</v>
      </c>
      <c r="U181" s="73">
        <v>131</v>
      </c>
      <c r="V181" s="72">
        <v>1695.454</v>
      </c>
      <c r="W181" s="73">
        <v>372</v>
      </c>
      <c r="X181" s="72">
        <v>3011.7550000000001</v>
      </c>
      <c r="Y181" s="73">
        <v>4</v>
      </c>
      <c r="Z181" s="72">
        <v>169.09100000000001</v>
      </c>
      <c r="AA181" s="73">
        <v>56</v>
      </c>
      <c r="AB181" s="72">
        <v>250.773</v>
      </c>
      <c r="AC181" s="73">
        <v>17</v>
      </c>
      <c r="AD181" s="72">
        <v>209.43600000000001</v>
      </c>
      <c r="AE181" s="73">
        <v>247</v>
      </c>
      <c r="AF181" s="103">
        <v>532.82000000000005</v>
      </c>
      <c r="AG181" s="181"/>
      <c r="AH181" s="177"/>
      <c r="AI181" s="111">
        <v>570</v>
      </c>
      <c r="AJ181" s="72">
        <v>5114.2579999999998</v>
      </c>
      <c r="AK181" s="73">
        <v>17</v>
      </c>
      <c r="AL181" s="125">
        <v>151.29300000000001</v>
      </c>
    </row>
    <row r="182" spans="2:39" ht="15" x14ac:dyDescent="0.2">
      <c r="B182" s="30"/>
      <c r="C182" s="31" t="s">
        <v>2</v>
      </c>
      <c r="D182" s="74">
        <f t="shared" ref="D182" si="130">G182+I182+K182+M182+O182+Q182+S182+U182+W182+Y182+AA182+AC182+AE182</f>
        <v>1175</v>
      </c>
      <c r="E182" s="134">
        <f t="shared" ref="E182" si="131">H182+J182+L182+N182+P182+R182+T182+V182+X182+Z182+AB182+AD182+AF182</f>
        <v>13065.508</v>
      </c>
      <c r="F182" s="150">
        <f t="shared" ref="F182" si="132">+E182/E168*100-100</f>
        <v>-6.9304520055120094</v>
      </c>
      <c r="G182" s="71">
        <v>87</v>
      </c>
      <c r="H182" s="72">
        <v>2184.27</v>
      </c>
      <c r="I182" s="73">
        <v>41</v>
      </c>
      <c r="J182" s="72">
        <v>520.83900000000006</v>
      </c>
      <c r="K182" s="73">
        <v>169</v>
      </c>
      <c r="L182" s="72">
        <v>394.55599999999998</v>
      </c>
      <c r="M182" s="186">
        <v>11</v>
      </c>
      <c r="N182" s="187">
        <v>66.174000000000007</v>
      </c>
      <c r="O182" s="73">
        <v>41</v>
      </c>
      <c r="P182" s="72">
        <v>33.881999999999998</v>
      </c>
      <c r="Q182" s="73">
        <v>75</v>
      </c>
      <c r="R182" s="188">
        <v>2525.0479999999998</v>
      </c>
      <c r="S182" s="73">
        <v>35</v>
      </c>
      <c r="T182" s="72">
        <v>100.152</v>
      </c>
      <c r="U182" s="73">
        <v>140</v>
      </c>
      <c r="V182" s="72">
        <v>1303.3050000000001</v>
      </c>
      <c r="W182" s="73">
        <v>340</v>
      </c>
      <c r="X182" s="72">
        <v>4424.4449999999997</v>
      </c>
      <c r="Y182" s="73">
        <v>7</v>
      </c>
      <c r="Z182" s="72">
        <v>73.241</v>
      </c>
      <c r="AA182" s="73">
        <v>27</v>
      </c>
      <c r="AB182" s="72">
        <v>144.142</v>
      </c>
      <c r="AC182" s="73">
        <v>65</v>
      </c>
      <c r="AD182" s="72">
        <v>477.85700000000003</v>
      </c>
      <c r="AE182" s="73">
        <v>137</v>
      </c>
      <c r="AF182" s="103">
        <v>817.59699999999998</v>
      </c>
      <c r="AG182" s="181"/>
      <c r="AH182" s="177"/>
      <c r="AI182" s="111">
        <v>952</v>
      </c>
      <c r="AJ182" s="72">
        <v>6151.4549999999999</v>
      </c>
      <c r="AK182" s="73">
        <v>21</v>
      </c>
      <c r="AL182" s="125">
        <v>405.745</v>
      </c>
    </row>
    <row r="183" spans="2:39" ht="15" x14ac:dyDescent="0.2">
      <c r="B183" s="30"/>
      <c r="C183" s="31" t="s">
        <v>3</v>
      </c>
      <c r="D183" s="68">
        <f t="shared" ref="D183" si="133">G183+I183+K183+M183+O183+Q183+S183+U183+W183+Y183+AA183+AC183+AE183</f>
        <v>1482</v>
      </c>
      <c r="E183" s="135">
        <f t="shared" ref="E183" si="134">H183+J183+L183+N183+P183+R183+T183+V183+X183+Z183+AB183+AD183+AF183</f>
        <v>18326.516999999996</v>
      </c>
      <c r="F183" s="215">
        <f t="shared" ref="F183" si="135">+E183/E169*100-100</f>
        <v>26.708632502854911</v>
      </c>
      <c r="G183" s="71">
        <v>119</v>
      </c>
      <c r="H183" s="72">
        <v>4747.1499999999996</v>
      </c>
      <c r="I183" s="73">
        <v>69</v>
      </c>
      <c r="J183" s="72">
        <v>1019.758</v>
      </c>
      <c r="K183" s="73">
        <v>195</v>
      </c>
      <c r="L183" s="72">
        <v>638.29100000000005</v>
      </c>
      <c r="M183" s="189">
        <v>8</v>
      </c>
      <c r="N183" s="190">
        <v>26.951000000000001</v>
      </c>
      <c r="O183" s="73">
        <v>79</v>
      </c>
      <c r="P183" s="72">
        <v>92.9</v>
      </c>
      <c r="Q183" s="73">
        <v>91</v>
      </c>
      <c r="R183" s="72">
        <v>2650.4430000000002</v>
      </c>
      <c r="S183" s="73">
        <v>123</v>
      </c>
      <c r="T183" s="72">
        <v>62.826999999999998</v>
      </c>
      <c r="U183" s="73">
        <v>167</v>
      </c>
      <c r="V183" s="72">
        <v>1851.492</v>
      </c>
      <c r="W183" s="73">
        <v>366</v>
      </c>
      <c r="X183" s="72">
        <v>5511.4939999999997</v>
      </c>
      <c r="Y183" s="73">
        <v>45</v>
      </c>
      <c r="Z183" s="72">
        <v>212.78899999999999</v>
      </c>
      <c r="AA183" s="73">
        <v>32</v>
      </c>
      <c r="AB183" s="72">
        <v>130.66</v>
      </c>
      <c r="AC183" s="73">
        <v>41</v>
      </c>
      <c r="AD183" s="72">
        <v>256.24200000000002</v>
      </c>
      <c r="AE183" s="73">
        <v>147</v>
      </c>
      <c r="AF183" s="103">
        <v>1125.52</v>
      </c>
      <c r="AG183" s="181"/>
      <c r="AH183" s="177"/>
      <c r="AI183" s="111">
        <v>815</v>
      </c>
      <c r="AJ183" s="72">
        <v>8604.2610000000004</v>
      </c>
      <c r="AK183" s="73">
        <v>51</v>
      </c>
      <c r="AL183" s="125">
        <v>333.68200000000002</v>
      </c>
    </row>
    <row r="184" spans="2:39" ht="15" x14ac:dyDescent="0.2">
      <c r="B184" s="30"/>
      <c r="C184" s="32" t="s">
        <v>4</v>
      </c>
      <c r="D184" s="74">
        <f t="shared" ref="D184" si="136">G184+I184+K184+M184+O184+Q184+S184+U184+W184+Y184+AA184+AC184+AE184</f>
        <v>1577</v>
      </c>
      <c r="E184" s="134">
        <f t="shared" ref="E184" si="137">H184+J184+L184+N184+P184+R184+T184+V184+X184+Z184+AB184+AD184+AF184</f>
        <v>12312.732</v>
      </c>
      <c r="F184" s="150">
        <f t="shared" ref="F184" si="138">+E184/E170*100-100</f>
        <v>-22.863184452217396</v>
      </c>
      <c r="G184" s="75">
        <v>109</v>
      </c>
      <c r="H184" s="76">
        <v>2628.0970000000002</v>
      </c>
      <c r="I184" s="77">
        <v>103</v>
      </c>
      <c r="J184" s="76">
        <v>1361.6110000000001</v>
      </c>
      <c r="K184" s="77">
        <v>204</v>
      </c>
      <c r="L184" s="76">
        <v>602.26900000000001</v>
      </c>
      <c r="M184" s="186">
        <v>15</v>
      </c>
      <c r="N184" s="187">
        <v>240.833</v>
      </c>
      <c r="O184" s="77">
        <v>84</v>
      </c>
      <c r="P184" s="76">
        <v>64.63</v>
      </c>
      <c r="Q184" s="77">
        <v>80</v>
      </c>
      <c r="R184" s="76">
        <v>1990.934</v>
      </c>
      <c r="S184" s="77">
        <v>76</v>
      </c>
      <c r="T184" s="76">
        <v>171.60499999999999</v>
      </c>
      <c r="U184" s="77">
        <v>190</v>
      </c>
      <c r="V184" s="76">
        <v>1540.02</v>
      </c>
      <c r="W184" s="77">
        <v>466</v>
      </c>
      <c r="X184" s="76">
        <v>2100.259</v>
      </c>
      <c r="Y184" s="77">
        <v>1</v>
      </c>
      <c r="Z184" s="76">
        <v>110</v>
      </c>
      <c r="AA184" s="234">
        <v>19</v>
      </c>
      <c r="AB184" s="235">
        <v>172.005</v>
      </c>
      <c r="AC184" s="77">
        <v>47</v>
      </c>
      <c r="AD184" s="76">
        <v>307.84100000000001</v>
      </c>
      <c r="AE184" s="77">
        <v>183</v>
      </c>
      <c r="AF184" s="104">
        <v>1022.628</v>
      </c>
      <c r="AG184" s="181"/>
      <c r="AH184" s="177"/>
      <c r="AI184" s="112">
        <v>818</v>
      </c>
      <c r="AJ184" s="76">
        <v>7187.366</v>
      </c>
      <c r="AK184" s="77">
        <v>33</v>
      </c>
      <c r="AL184" s="126">
        <v>278.61099999999999</v>
      </c>
    </row>
    <row r="185" spans="2:39" ht="15" x14ac:dyDescent="0.2">
      <c r="B185" s="30"/>
      <c r="C185" s="31" t="s">
        <v>5</v>
      </c>
      <c r="D185" s="74">
        <f t="shared" ref="D185" si="139">G185+I185+K185+M185+O185+Q185+S185+U185+W185+Y185+AA185+AC185+AE185</f>
        <v>1416</v>
      </c>
      <c r="E185" s="134">
        <f t="shared" ref="E185" si="140">H185+J185+L185+N185+P185+R185+T185+V185+X185+Z185+AB185+AD185+AF185</f>
        <v>12520.594999999999</v>
      </c>
      <c r="F185" s="150">
        <f t="shared" ref="F185" si="141">+E185/E171*100-100</f>
        <v>-17.849778136048869</v>
      </c>
      <c r="G185" s="71">
        <v>89</v>
      </c>
      <c r="H185" s="72">
        <v>1820.79</v>
      </c>
      <c r="I185" s="73">
        <v>74</v>
      </c>
      <c r="J185" s="72">
        <v>719.75099999999998</v>
      </c>
      <c r="K185" s="73">
        <v>240</v>
      </c>
      <c r="L185" s="72">
        <v>651.79</v>
      </c>
      <c r="M185" s="186">
        <v>11</v>
      </c>
      <c r="N185" s="187">
        <v>70.159000000000006</v>
      </c>
      <c r="O185" s="73">
        <v>97</v>
      </c>
      <c r="P185" s="72">
        <v>101.498</v>
      </c>
      <c r="Q185" s="73">
        <v>88</v>
      </c>
      <c r="R185" s="72">
        <v>1963.335</v>
      </c>
      <c r="S185" s="73">
        <v>66</v>
      </c>
      <c r="T185" s="72">
        <v>127.042</v>
      </c>
      <c r="U185" s="73">
        <v>147</v>
      </c>
      <c r="V185" s="72">
        <v>989.36900000000003</v>
      </c>
      <c r="W185" s="73">
        <v>371</v>
      </c>
      <c r="X185" s="72">
        <v>4598.8119999999999</v>
      </c>
      <c r="Y185" s="73">
        <v>3</v>
      </c>
      <c r="Z185" s="72">
        <v>46.414999999999999</v>
      </c>
      <c r="AA185" s="73">
        <v>17</v>
      </c>
      <c r="AB185" s="72">
        <v>179.06899999999999</v>
      </c>
      <c r="AC185" s="73">
        <v>89</v>
      </c>
      <c r="AD185" s="72">
        <v>384.416</v>
      </c>
      <c r="AE185" s="73">
        <v>124</v>
      </c>
      <c r="AF185" s="103">
        <v>868.149</v>
      </c>
      <c r="AG185" s="181"/>
      <c r="AH185" s="177"/>
      <c r="AI185" s="111">
        <v>737</v>
      </c>
      <c r="AJ185" s="72">
        <v>7252.2439999999997</v>
      </c>
      <c r="AK185" s="73">
        <v>17</v>
      </c>
      <c r="AL185" s="125">
        <v>157.77500000000001</v>
      </c>
    </row>
    <row r="186" spans="2:39" ht="15" x14ac:dyDescent="0.2">
      <c r="B186" s="30"/>
      <c r="C186" s="31" t="s">
        <v>6</v>
      </c>
      <c r="D186" s="68">
        <f t="shared" ref="D186" si="142">G186+I186+K186+M186+O186+Q186+S186+U186+W186+Y186+AA186+AC186+AE186</f>
        <v>1621</v>
      </c>
      <c r="E186" s="135">
        <f t="shared" ref="E186" si="143">H186+J186+L186+N186+P186+R186+T186+V186+X186+Z186+AB186+AD186+AF186</f>
        <v>11470.699999999997</v>
      </c>
      <c r="F186" s="215">
        <f t="shared" ref="F186" si="144">+E186/E172*100-100</f>
        <v>-6.6532630994222046</v>
      </c>
      <c r="G186" s="71">
        <v>100</v>
      </c>
      <c r="H186" s="72">
        <v>2436.7399999999998</v>
      </c>
      <c r="I186" s="73">
        <v>61</v>
      </c>
      <c r="J186" s="72">
        <v>473.36599999999999</v>
      </c>
      <c r="K186" s="73">
        <v>220</v>
      </c>
      <c r="L186" s="72">
        <v>790.31700000000001</v>
      </c>
      <c r="M186" s="186">
        <v>7</v>
      </c>
      <c r="N186" s="187">
        <v>72.643000000000001</v>
      </c>
      <c r="O186" s="73">
        <v>102</v>
      </c>
      <c r="P186" s="72">
        <v>65.608999999999995</v>
      </c>
      <c r="Q186" s="73">
        <v>72</v>
      </c>
      <c r="R186" s="72">
        <v>1402.4749999999999</v>
      </c>
      <c r="S186" s="73">
        <v>95</v>
      </c>
      <c r="T186" s="72">
        <v>143.66</v>
      </c>
      <c r="U186" s="73">
        <v>163</v>
      </c>
      <c r="V186" s="72">
        <v>1160.4000000000001</v>
      </c>
      <c r="W186" s="73">
        <v>585</v>
      </c>
      <c r="X186" s="72">
        <v>3406.8539999999998</v>
      </c>
      <c r="Y186" s="73">
        <v>15</v>
      </c>
      <c r="Z186" s="72">
        <v>161.41999999999999</v>
      </c>
      <c r="AA186" s="73">
        <v>41</v>
      </c>
      <c r="AB186" s="72">
        <v>285.38099999999997</v>
      </c>
      <c r="AC186" s="73">
        <v>30</v>
      </c>
      <c r="AD186" s="72">
        <v>364.15</v>
      </c>
      <c r="AE186" s="73">
        <v>130</v>
      </c>
      <c r="AF186" s="103">
        <v>707.68499999999995</v>
      </c>
      <c r="AG186" s="181"/>
      <c r="AH186" s="177"/>
      <c r="AI186" s="111">
        <v>725</v>
      </c>
      <c r="AJ186" s="72">
        <v>7404.74</v>
      </c>
      <c r="AK186" s="73">
        <v>9</v>
      </c>
      <c r="AL186" s="125">
        <v>56.438000000000002</v>
      </c>
    </row>
    <row r="187" spans="2:39" ht="15" x14ac:dyDescent="0.2">
      <c r="B187" s="30"/>
      <c r="C187" s="32" t="s">
        <v>7</v>
      </c>
      <c r="D187" s="74">
        <f t="shared" ref="D187" si="145">G187+I187+K187+M187+O187+Q187+S187+U187+W187+Y187+AA187+AC187+AE187</f>
        <v>1663</v>
      </c>
      <c r="E187" s="134">
        <f t="shared" ref="E187" si="146">H187+J187+L187+N187+P187+R187+T187+V187+X187+Z187+AB187+AD187+AF187</f>
        <v>11616.492</v>
      </c>
      <c r="F187" s="150">
        <f t="shared" ref="F187" si="147">+E187/E173*100-100</f>
        <v>-22.330011660034074</v>
      </c>
      <c r="G187" s="75">
        <v>143</v>
      </c>
      <c r="H187" s="76">
        <v>2855.768</v>
      </c>
      <c r="I187" s="77">
        <v>89</v>
      </c>
      <c r="J187" s="76">
        <v>618.76300000000003</v>
      </c>
      <c r="K187" s="77">
        <v>231</v>
      </c>
      <c r="L187" s="76">
        <v>861.21100000000001</v>
      </c>
      <c r="M187" s="191">
        <v>10</v>
      </c>
      <c r="N187" s="192">
        <v>86.353999999999999</v>
      </c>
      <c r="O187" s="77">
        <v>126</v>
      </c>
      <c r="P187" s="76">
        <v>124.56699999999999</v>
      </c>
      <c r="Q187" s="77">
        <v>97</v>
      </c>
      <c r="R187" s="76">
        <v>2717.2350000000001</v>
      </c>
      <c r="S187" s="77">
        <v>75</v>
      </c>
      <c r="T187" s="76">
        <v>38.667000000000002</v>
      </c>
      <c r="U187" s="77">
        <v>171</v>
      </c>
      <c r="V187" s="76">
        <v>1173.8440000000001</v>
      </c>
      <c r="W187" s="77">
        <v>525</v>
      </c>
      <c r="X187" s="76">
        <v>1795.7940000000001</v>
      </c>
      <c r="Y187" s="77">
        <v>7</v>
      </c>
      <c r="Z187" s="76">
        <v>177.22499999999999</v>
      </c>
      <c r="AA187" s="77">
        <v>21</v>
      </c>
      <c r="AB187" s="76">
        <v>157.54499999999999</v>
      </c>
      <c r="AC187" s="77">
        <v>42</v>
      </c>
      <c r="AD187" s="76">
        <v>297.78199999999998</v>
      </c>
      <c r="AE187" s="77">
        <v>126</v>
      </c>
      <c r="AF187" s="104">
        <v>711.73699999999997</v>
      </c>
      <c r="AG187" s="181"/>
      <c r="AH187" s="177"/>
      <c r="AI187" s="112">
        <v>976</v>
      </c>
      <c r="AJ187" s="76">
        <v>8121.91</v>
      </c>
      <c r="AK187" s="77">
        <v>17</v>
      </c>
      <c r="AL187" s="126">
        <v>171.44800000000001</v>
      </c>
    </row>
    <row r="188" spans="2:39" ht="15" x14ac:dyDescent="0.2">
      <c r="B188" s="30"/>
      <c r="C188" s="31" t="s">
        <v>8</v>
      </c>
      <c r="D188" s="74">
        <f t="shared" ref="D188" si="148">G188+I188+K188+M188+O188+Q188+S188+U188+W188+Y188+AA188+AC188+AE188</f>
        <v>1380</v>
      </c>
      <c r="E188" s="134">
        <f t="shared" ref="E188" si="149">H188+J188+L188+N188+P188+R188+T188+V188+X188+Z188+AB188+AD188+AF188</f>
        <v>12512.124</v>
      </c>
      <c r="F188" s="150">
        <f t="shared" ref="F188" si="150">+E188/E174*100-100</f>
        <v>-13.315019188007</v>
      </c>
      <c r="G188" s="71">
        <v>94</v>
      </c>
      <c r="H188" s="72">
        <v>1655.5989999999999</v>
      </c>
      <c r="I188" s="73">
        <v>64</v>
      </c>
      <c r="J188" s="72">
        <v>742.35199999999998</v>
      </c>
      <c r="K188" s="73">
        <v>187</v>
      </c>
      <c r="L188" s="72">
        <v>452.68400000000003</v>
      </c>
      <c r="M188" s="186">
        <v>9</v>
      </c>
      <c r="N188" s="193">
        <v>361.38299999999998</v>
      </c>
      <c r="O188" s="73">
        <v>65</v>
      </c>
      <c r="P188" s="72">
        <v>61.295999999999999</v>
      </c>
      <c r="Q188" s="73">
        <v>72</v>
      </c>
      <c r="R188" s="72">
        <v>2557.1080000000002</v>
      </c>
      <c r="S188" s="73">
        <v>39</v>
      </c>
      <c r="T188" s="72">
        <v>56.798000000000002</v>
      </c>
      <c r="U188" s="73">
        <v>179</v>
      </c>
      <c r="V188" s="72">
        <v>1158.1579999999999</v>
      </c>
      <c r="W188" s="73">
        <v>428</v>
      </c>
      <c r="X188" s="72">
        <v>4318.62</v>
      </c>
      <c r="Y188" s="73">
        <v>3</v>
      </c>
      <c r="Z188" s="72">
        <v>249.773</v>
      </c>
      <c r="AA188" s="73">
        <v>17</v>
      </c>
      <c r="AB188" s="72">
        <v>222.994</v>
      </c>
      <c r="AC188" s="73">
        <v>24</v>
      </c>
      <c r="AD188" s="72">
        <v>229.38200000000001</v>
      </c>
      <c r="AE188" s="73">
        <v>199</v>
      </c>
      <c r="AF188" s="103">
        <v>445.97699999999998</v>
      </c>
      <c r="AG188" s="181"/>
      <c r="AH188" s="177"/>
      <c r="AI188" s="111">
        <v>731</v>
      </c>
      <c r="AJ188" s="72">
        <v>6056.3770000000004</v>
      </c>
      <c r="AK188" s="73">
        <v>33</v>
      </c>
      <c r="AL188" s="125">
        <v>285.30099999999999</v>
      </c>
    </row>
    <row r="189" spans="2:39" x14ac:dyDescent="0.15">
      <c r="B189" s="30"/>
      <c r="C189" s="31" t="s">
        <v>9</v>
      </c>
      <c r="D189" s="68">
        <f t="shared" ref="D189" si="151">G189+I189+K189+M189+O189+Q189+S189+U189+W189+Y189+AA189+AC189+AE189</f>
        <v>1638</v>
      </c>
      <c r="E189" s="135">
        <f t="shared" ref="E189" si="152">H189+J189+L189+N189+P189+R189+T189+V189+X189+Z189+AB189+AD189+AF189</f>
        <v>11275.553</v>
      </c>
      <c r="F189" s="215">
        <f t="shared" ref="F189" si="153">+E189/E175*100-100</f>
        <v>-26.459903144452923</v>
      </c>
      <c r="G189" s="71">
        <v>88</v>
      </c>
      <c r="H189" s="72">
        <v>2328.683</v>
      </c>
      <c r="I189" s="73">
        <v>90</v>
      </c>
      <c r="J189" s="72">
        <v>948.67600000000004</v>
      </c>
      <c r="K189" s="73">
        <v>218</v>
      </c>
      <c r="L189" s="72">
        <v>470.06400000000002</v>
      </c>
      <c r="M189" s="189">
        <v>15</v>
      </c>
      <c r="N189" s="190">
        <v>333.06200000000001</v>
      </c>
      <c r="O189" s="73">
        <v>58</v>
      </c>
      <c r="P189" s="72">
        <v>61.085999999999999</v>
      </c>
      <c r="Q189" s="73">
        <v>98</v>
      </c>
      <c r="R189" s="72">
        <v>1708.866</v>
      </c>
      <c r="S189" s="73">
        <v>270</v>
      </c>
      <c r="T189" s="72">
        <v>60.158000000000001</v>
      </c>
      <c r="U189" s="73">
        <v>125</v>
      </c>
      <c r="V189" s="72">
        <v>982.79399999999998</v>
      </c>
      <c r="W189" s="73">
        <v>372</v>
      </c>
      <c r="X189" s="72">
        <v>2504.2199999999998</v>
      </c>
      <c r="Y189" s="73">
        <v>3</v>
      </c>
      <c r="Z189" s="72">
        <v>122.773</v>
      </c>
      <c r="AA189" s="73">
        <v>18</v>
      </c>
      <c r="AB189" s="72">
        <v>98.784000000000006</v>
      </c>
      <c r="AC189" s="73">
        <v>22</v>
      </c>
      <c r="AD189" s="72">
        <v>415.87</v>
      </c>
      <c r="AE189" s="73">
        <v>261</v>
      </c>
      <c r="AF189" s="103">
        <v>1240.5170000000001</v>
      </c>
      <c r="AG189" s="181"/>
      <c r="AH189" s="181"/>
      <c r="AI189" s="111">
        <v>718</v>
      </c>
      <c r="AJ189" s="72">
        <v>7241.4979999999996</v>
      </c>
      <c r="AK189" s="73">
        <v>18</v>
      </c>
      <c r="AL189" s="125">
        <v>183.303</v>
      </c>
    </row>
    <row r="190" spans="2:39" ht="15" x14ac:dyDescent="0.2">
      <c r="B190" s="30"/>
      <c r="C190" s="32" t="s">
        <v>10</v>
      </c>
      <c r="D190" s="74">
        <f t="shared" ref="D190" si="154">G190+I190+K190+M190+O190+Q190+S190+U190+W190+Y190+AA190+AC190+AE190</f>
        <v>1522</v>
      </c>
      <c r="E190" s="134">
        <f t="shared" ref="E190" si="155">H190+J190+L190+N190+P190+R190+T190+V190+X190+Z190+AB190+AD190+AF190</f>
        <v>14014.103000000001</v>
      </c>
      <c r="F190" s="150">
        <f t="shared" ref="F190" si="156">+E190/E176*100-100</f>
        <v>-3.5054649423553741</v>
      </c>
      <c r="G190" s="75">
        <v>139</v>
      </c>
      <c r="H190" s="76">
        <v>2460.23</v>
      </c>
      <c r="I190" s="77">
        <v>102</v>
      </c>
      <c r="J190" s="76">
        <v>995.47900000000004</v>
      </c>
      <c r="K190" s="77">
        <v>255</v>
      </c>
      <c r="L190" s="76">
        <v>1037.981</v>
      </c>
      <c r="M190" s="186">
        <v>11</v>
      </c>
      <c r="N190" s="187">
        <v>118.248</v>
      </c>
      <c r="O190" s="77">
        <v>68</v>
      </c>
      <c r="P190" s="76">
        <v>166.352</v>
      </c>
      <c r="Q190" s="77">
        <v>103</v>
      </c>
      <c r="R190" s="76">
        <v>3077.951</v>
      </c>
      <c r="S190" s="77">
        <v>49</v>
      </c>
      <c r="T190" s="76">
        <v>35.085999999999999</v>
      </c>
      <c r="U190" s="77">
        <v>206</v>
      </c>
      <c r="V190" s="76">
        <v>1384.029</v>
      </c>
      <c r="W190" s="77">
        <v>413</v>
      </c>
      <c r="X190" s="76">
        <v>3013.2759999999998</v>
      </c>
      <c r="Y190" s="77">
        <v>8</v>
      </c>
      <c r="Z190" s="76">
        <v>35.966999999999999</v>
      </c>
      <c r="AA190" s="77">
        <v>30</v>
      </c>
      <c r="AB190" s="76">
        <v>294.00900000000001</v>
      </c>
      <c r="AC190" s="77">
        <v>24</v>
      </c>
      <c r="AD190" s="76">
        <v>266.76299999999998</v>
      </c>
      <c r="AE190" s="77">
        <v>114</v>
      </c>
      <c r="AF190" s="104">
        <v>1128.732</v>
      </c>
      <c r="AG190" s="181"/>
      <c r="AH190" s="177"/>
      <c r="AI190" s="112">
        <v>760</v>
      </c>
      <c r="AJ190" s="76">
        <v>5312.3209999999999</v>
      </c>
      <c r="AK190" s="77">
        <v>24</v>
      </c>
      <c r="AL190" s="126">
        <v>265.19400000000002</v>
      </c>
    </row>
    <row r="191" spans="2:39" ht="15" x14ac:dyDescent="0.2">
      <c r="B191" s="30"/>
      <c r="C191" s="31" t="s">
        <v>11</v>
      </c>
      <c r="D191" s="74">
        <f t="shared" ref="D191" si="157">G191+I191+K191+M191+O191+Q191+S191+U191+W191+Y191+AA191+AC191+AE191</f>
        <v>1828</v>
      </c>
      <c r="E191" s="134">
        <f t="shared" ref="E191" si="158">H191+J191+L191+N191+P191+R191+T191+V191+X191+Z191+AB191+AD191+AF191</f>
        <v>10157.867</v>
      </c>
      <c r="F191" s="150">
        <f t="shared" ref="F191" si="159">+E191/E177*100-100</f>
        <v>-38.09235159933538</v>
      </c>
      <c r="G191" s="71">
        <v>88</v>
      </c>
      <c r="H191" s="72">
        <v>1825.252</v>
      </c>
      <c r="I191" s="73">
        <v>68</v>
      </c>
      <c r="J191" s="72">
        <v>465.69900000000001</v>
      </c>
      <c r="K191" s="73">
        <v>236</v>
      </c>
      <c r="L191" s="72">
        <v>571.21600000000001</v>
      </c>
      <c r="M191" s="186">
        <v>9</v>
      </c>
      <c r="N191" s="187">
        <v>281.10000000000002</v>
      </c>
      <c r="O191" s="73">
        <v>77</v>
      </c>
      <c r="P191" s="72">
        <v>191.114</v>
      </c>
      <c r="Q191" s="73">
        <v>84</v>
      </c>
      <c r="R191" s="72">
        <v>1227.758</v>
      </c>
      <c r="S191" s="73">
        <v>74</v>
      </c>
      <c r="T191" s="72">
        <v>49.612000000000002</v>
      </c>
      <c r="U191" s="73">
        <v>168</v>
      </c>
      <c r="V191" s="72">
        <v>1505.2080000000001</v>
      </c>
      <c r="W191" s="73">
        <v>513</v>
      </c>
      <c r="X191" s="72">
        <v>1891.5809999999999</v>
      </c>
      <c r="Y191" s="73">
        <v>8</v>
      </c>
      <c r="Z191" s="72">
        <v>225.554</v>
      </c>
      <c r="AA191" s="73">
        <v>116</v>
      </c>
      <c r="AB191" s="72">
        <v>174.74600000000001</v>
      </c>
      <c r="AC191" s="73">
        <v>40</v>
      </c>
      <c r="AD191" s="72">
        <v>430.524</v>
      </c>
      <c r="AE191" s="73">
        <v>347</v>
      </c>
      <c r="AF191" s="103">
        <v>1318.5029999999999</v>
      </c>
      <c r="AG191" s="181"/>
      <c r="AH191" s="177"/>
      <c r="AI191" s="111">
        <v>695</v>
      </c>
      <c r="AJ191" s="72">
        <v>4828.6679999999997</v>
      </c>
      <c r="AK191" s="73">
        <v>24</v>
      </c>
      <c r="AL191" s="125">
        <v>317.29300000000001</v>
      </c>
    </row>
    <row r="192" spans="2:39" ht="15" x14ac:dyDescent="0.2">
      <c r="B192" s="30"/>
      <c r="C192" s="31" t="s">
        <v>12</v>
      </c>
      <c r="D192" s="74">
        <f t="shared" ref="D192" si="160">G192+I192+K192+M192+O192+Q192+S192+U192+W192+Y192+AA192+AC192+AE192</f>
        <v>1636</v>
      </c>
      <c r="E192" s="134">
        <f t="shared" ref="E192" si="161">H192+J192+L192+N192+P192+R192+T192+V192+X192+Z192+AB192+AD192+AF192</f>
        <v>12330.560000000001</v>
      </c>
      <c r="F192" s="150">
        <f t="shared" ref="F192" si="162">+E192/E178*100-100</f>
        <v>-23.150681456715191</v>
      </c>
      <c r="G192" s="71">
        <v>123</v>
      </c>
      <c r="H192" s="72">
        <v>2267.7269999999999</v>
      </c>
      <c r="I192" s="73">
        <v>88</v>
      </c>
      <c r="J192" s="72">
        <v>1068.989</v>
      </c>
      <c r="K192" s="73">
        <v>285</v>
      </c>
      <c r="L192" s="72">
        <v>723.89800000000002</v>
      </c>
      <c r="M192" s="186">
        <v>9</v>
      </c>
      <c r="N192" s="187">
        <v>70.88</v>
      </c>
      <c r="O192" s="73">
        <v>121</v>
      </c>
      <c r="P192" s="72">
        <v>343.79</v>
      </c>
      <c r="Q192" s="73">
        <v>103</v>
      </c>
      <c r="R192" s="72">
        <v>2614.9940000000001</v>
      </c>
      <c r="S192" s="73">
        <v>86</v>
      </c>
      <c r="T192" s="72">
        <v>88.385000000000005</v>
      </c>
      <c r="U192" s="73">
        <v>186</v>
      </c>
      <c r="V192" s="72">
        <v>1331.6859999999999</v>
      </c>
      <c r="W192" s="73">
        <v>395</v>
      </c>
      <c r="X192" s="72">
        <v>1963.182</v>
      </c>
      <c r="Y192" s="73">
        <v>2</v>
      </c>
      <c r="Z192" s="72">
        <v>379.54399999999998</v>
      </c>
      <c r="AA192" s="73">
        <v>39</v>
      </c>
      <c r="AB192" s="72">
        <v>256.40600000000001</v>
      </c>
      <c r="AC192" s="73">
        <v>68</v>
      </c>
      <c r="AD192" s="72">
        <v>218.744</v>
      </c>
      <c r="AE192" s="73">
        <v>131</v>
      </c>
      <c r="AF192" s="103">
        <v>1002.335</v>
      </c>
      <c r="AG192" s="181"/>
      <c r="AH192" s="177"/>
      <c r="AI192" s="111">
        <v>738</v>
      </c>
      <c r="AJ192" s="72">
        <v>4855.8100000000004</v>
      </c>
      <c r="AK192" s="73">
        <v>21</v>
      </c>
      <c r="AL192" s="125">
        <v>141.815</v>
      </c>
    </row>
    <row r="193" spans="2:39" x14ac:dyDescent="0.15">
      <c r="B193" s="128" t="s">
        <v>108</v>
      </c>
      <c r="C193" s="129" t="s">
        <v>49</v>
      </c>
      <c r="D193" s="57">
        <f>SUM(D181:D192)</f>
        <v>18269</v>
      </c>
      <c r="E193" s="233">
        <f t="shared" ref="E193:AF193" si="163">SUM(E181:E192)</f>
        <v>151586.36299999998</v>
      </c>
      <c r="F193" s="272"/>
      <c r="G193" s="57">
        <f t="shared" si="163"/>
        <v>1285</v>
      </c>
      <c r="H193" s="262">
        <f t="shared" si="163"/>
        <v>29870.210999999996</v>
      </c>
      <c r="I193" s="196">
        <f t="shared" si="163"/>
        <v>893</v>
      </c>
      <c r="J193" s="272">
        <f t="shared" si="163"/>
        <v>9358.0390000000007</v>
      </c>
      <c r="K193" s="196">
        <f t="shared" si="163"/>
        <v>2617</v>
      </c>
      <c r="L193" s="262">
        <f t="shared" si="163"/>
        <v>8128.8460000000014</v>
      </c>
      <c r="M193" s="272">
        <f t="shared" si="163"/>
        <v>120</v>
      </c>
      <c r="N193" s="262">
        <f t="shared" si="163"/>
        <v>1813.7069999999999</v>
      </c>
      <c r="O193" s="196">
        <f t="shared" si="163"/>
        <v>978</v>
      </c>
      <c r="P193" s="272">
        <f t="shared" si="163"/>
        <v>1379.1399999999999</v>
      </c>
      <c r="Q193" s="196">
        <f t="shared" si="163"/>
        <v>1030</v>
      </c>
      <c r="R193" s="262">
        <f t="shared" si="163"/>
        <v>26239.245000000003</v>
      </c>
      <c r="S193" s="272">
        <f t="shared" si="163"/>
        <v>1033</v>
      </c>
      <c r="T193" s="262">
        <f t="shared" si="163"/>
        <v>1069.6110000000001</v>
      </c>
      <c r="U193" s="196">
        <f t="shared" si="163"/>
        <v>1973</v>
      </c>
      <c r="V193" s="272">
        <f t="shared" si="163"/>
        <v>16075.759000000002</v>
      </c>
      <c r="W193" s="196">
        <f t="shared" si="163"/>
        <v>5146</v>
      </c>
      <c r="X193" s="262">
        <f t="shared" si="163"/>
        <v>38540.292000000001</v>
      </c>
      <c r="Y193" s="272">
        <f t="shared" si="163"/>
        <v>106</v>
      </c>
      <c r="Z193" s="262">
        <f t="shared" si="163"/>
        <v>1963.7919999999999</v>
      </c>
      <c r="AA193" s="196">
        <f t="shared" si="163"/>
        <v>433</v>
      </c>
      <c r="AB193" s="272">
        <f t="shared" si="163"/>
        <v>2366.5139999999997</v>
      </c>
      <c r="AC193" s="196">
        <f t="shared" si="163"/>
        <v>509</v>
      </c>
      <c r="AD193" s="262">
        <f t="shared" si="163"/>
        <v>3859.0070000000001</v>
      </c>
      <c r="AE193" s="272">
        <f t="shared" si="163"/>
        <v>2146</v>
      </c>
      <c r="AF193" s="85">
        <f t="shared" si="163"/>
        <v>10922.2</v>
      </c>
      <c r="AG193" s="180"/>
      <c r="AH193" s="180"/>
      <c r="AI193" s="273">
        <f>SUM(AI181:AI192)</f>
        <v>9235</v>
      </c>
      <c r="AJ193" s="275">
        <f t="shared" ref="AJ193:AL193" si="164">SUM(AJ181:AJ192)</f>
        <v>78130.907999999996</v>
      </c>
      <c r="AK193" s="276">
        <f t="shared" si="164"/>
        <v>285</v>
      </c>
      <c r="AL193" s="274">
        <f t="shared" si="164"/>
        <v>2747.8980000000006</v>
      </c>
    </row>
    <row r="194" spans="2:39" ht="15" thickBot="1" x14ac:dyDescent="0.2">
      <c r="B194" s="165" t="s">
        <v>93</v>
      </c>
      <c r="C194" s="170"/>
      <c r="D194" s="198">
        <f>D193/SUM(D167:D178)-1</f>
        <v>-6.8953215778208121E-2</v>
      </c>
      <c r="E194" s="221">
        <f t="shared" ref="E194:AF194" si="165">E193/SUM(E167:E178)-1</f>
        <v>-0.12194291638212218</v>
      </c>
      <c r="F194" s="157"/>
      <c r="G194" s="198">
        <f t="shared" si="165"/>
        <v>-2.281368821292773E-2</v>
      </c>
      <c r="H194" s="220">
        <f t="shared" si="165"/>
        <v>-0.24753096424736787</v>
      </c>
      <c r="I194" s="226">
        <f t="shared" si="165"/>
        <v>-1.6519823788546217E-2</v>
      </c>
      <c r="J194" s="157">
        <f t="shared" si="165"/>
        <v>3.7006045926166964E-2</v>
      </c>
      <c r="K194" s="226">
        <f t="shared" si="165"/>
        <v>4.6799999999999953E-2</v>
      </c>
      <c r="L194" s="220">
        <f t="shared" si="165"/>
        <v>0.12007457200669935</v>
      </c>
      <c r="M194" s="157">
        <f t="shared" si="165"/>
        <v>-3.2258064516129004E-2</v>
      </c>
      <c r="N194" s="220">
        <f t="shared" si="165"/>
        <v>-0.22145432988969393</v>
      </c>
      <c r="O194" s="226">
        <f t="shared" si="165"/>
        <v>0.11516533637400217</v>
      </c>
      <c r="P194" s="157">
        <f t="shared" si="165"/>
        <v>-9.7298585147716499E-2</v>
      </c>
      <c r="Q194" s="226">
        <f t="shared" si="165"/>
        <v>-0.16396103896103897</v>
      </c>
      <c r="R194" s="220">
        <f t="shared" si="165"/>
        <v>-0.16644937816414462</v>
      </c>
      <c r="S194" s="157">
        <f t="shared" si="165"/>
        <v>0.13391877058177837</v>
      </c>
      <c r="T194" s="220">
        <f t="shared" si="165"/>
        <v>-2.5099599051723875E-2</v>
      </c>
      <c r="U194" s="226">
        <f t="shared" si="165"/>
        <v>-0.38516671860392648</v>
      </c>
      <c r="V194" s="157">
        <f t="shared" si="165"/>
        <v>-0.15728997040510639</v>
      </c>
      <c r="W194" s="226">
        <f t="shared" si="165"/>
        <v>9.5592931658505353E-2</v>
      </c>
      <c r="X194" s="220">
        <f t="shared" si="165"/>
        <v>4.654794945499563E-2</v>
      </c>
      <c r="Y194" s="157">
        <f t="shared" si="165"/>
        <v>-0.13821138211382111</v>
      </c>
      <c r="Z194" s="220">
        <f t="shared" si="165"/>
        <v>0.39771573116318071</v>
      </c>
      <c r="AA194" s="226">
        <f t="shared" si="165"/>
        <v>0.19944598337950148</v>
      </c>
      <c r="AB194" s="157">
        <f t="shared" si="165"/>
        <v>-5.9227191413238178E-2</v>
      </c>
      <c r="AC194" s="226">
        <f t="shared" si="165"/>
        <v>-8.2882882882882924E-2</v>
      </c>
      <c r="AD194" s="220">
        <f t="shared" si="165"/>
        <v>-0.30297099270008387</v>
      </c>
      <c r="AE194" s="157">
        <f t="shared" si="165"/>
        <v>-0.23629893238434163</v>
      </c>
      <c r="AF194" s="164">
        <f t="shared" si="165"/>
        <v>-0.26538578982696981</v>
      </c>
      <c r="AG194" s="183"/>
      <c r="AH194" s="183"/>
      <c r="AI194" s="217">
        <f>AI193/SUM(AI167:AI178)-1</f>
        <v>0.19717396940627441</v>
      </c>
      <c r="AJ194" s="220">
        <f t="shared" ref="AJ194:AL194" si="166">AJ193/SUM(AJ167:AJ178)-1</f>
        <v>5.8090812767758848E-2</v>
      </c>
      <c r="AK194" s="226">
        <f t="shared" si="166"/>
        <v>-7.1661237785016318E-2</v>
      </c>
      <c r="AL194" s="157">
        <f t="shared" si="166"/>
        <v>5.2014153561177334E-2</v>
      </c>
      <c r="AM194" s="271"/>
    </row>
    <row r="195" spans="2:39" ht="15" x14ac:dyDescent="0.2">
      <c r="B195" s="30" t="s">
        <v>109</v>
      </c>
      <c r="C195" s="153" t="s">
        <v>1</v>
      </c>
      <c r="D195" s="74">
        <f t="shared" ref="D195" si="167">G195+I195+K195+M195+O195+Q195+S195+U195+W195+Y195+AA195+AC195+AE195</f>
        <v>1028</v>
      </c>
      <c r="E195" s="134">
        <f t="shared" ref="E195" si="168">H195+J195+L195+N195+P195+R195+T195+V195+X195+Z195+AB195+AD195+AF195</f>
        <v>11014.031000000001</v>
      </c>
      <c r="F195" s="150">
        <f t="shared" ref="F195" si="169">+E195/E181*100-100</f>
        <v>-8.0908911269823847</v>
      </c>
      <c r="G195" s="71">
        <v>86</v>
      </c>
      <c r="H195" s="72">
        <v>1205.6489999999999</v>
      </c>
      <c r="I195" s="73">
        <v>59</v>
      </c>
      <c r="J195" s="72">
        <v>524.18100000000004</v>
      </c>
      <c r="K195" s="73">
        <v>136</v>
      </c>
      <c r="L195" s="72">
        <v>438.73700000000002</v>
      </c>
      <c r="M195" s="186">
        <v>3</v>
      </c>
      <c r="N195" s="187">
        <v>7.931</v>
      </c>
      <c r="O195" s="73">
        <v>49</v>
      </c>
      <c r="P195" s="72">
        <v>136.97399999999999</v>
      </c>
      <c r="Q195" s="73">
        <v>69</v>
      </c>
      <c r="R195" s="72">
        <v>1845.9349999999999</v>
      </c>
      <c r="S195" s="73">
        <v>33</v>
      </c>
      <c r="T195" s="72">
        <v>110.992</v>
      </c>
      <c r="U195" s="73">
        <v>109</v>
      </c>
      <c r="V195" s="72">
        <v>820.60900000000004</v>
      </c>
      <c r="W195" s="73">
        <v>276</v>
      </c>
      <c r="X195" s="72">
        <v>4006.9250000000002</v>
      </c>
      <c r="Y195" s="73">
        <v>20</v>
      </c>
      <c r="Z195" s="72">
        <v>601.71100000000001</v>
      </c>
      <c r="AA195" s="73">
        <v>16</v>
      </c>
      <c r="AB195" s="72">
        <v>170.8</v>
      </c>
      <c r="AC195" s="73">
        <v>18</v>
      </c>
      <c r="AD195" s="72">
        <v>295.62</v>
      </c>
      <c r="AE195" s="73">
        <v>154</v>
      </c>
      <c r="AF195" s="103">
        <v>847.96699999999998</v>
      </c>
      <c r="AG195" s="181"/>
      <c r="AH195" s="177"/>
      <c r="AI195" s="111">
        <v>641</v>
      </c>
      <c r="AJ195" s="72">
        <v>4420.7330000000002</v>
      </c>
      <c r="AK195" s="73">
        <v>41</v>
      </c>
      <c r="AL195" s="125">
        <v>262.86500000000001</v>
      </c>
    </row>
    <row r="196" spans="2:39" ht="15" x14ac:dyDescent="0.2">
      <c r="B196" s="30"/>
      <c r="C196" s="31" t="s">
        <v>2</v>
      </c>
      <c r="D196" s="74">
        <f t="shared" ref="D196" si="170">G196+I196+K196+M196+O196+Q196+S196+U196+W196+Y196+AA196+AC196+AE196</f>
        <v>1354</v>
      </c>
      <c r="E196" s="134">
        <f t="shared" ref="E196" si="171">H196+J196+L196+N196+P196+R196+T196+V196+X196+Z196+AB196+AD196+AF196</f>
        <v>9986.2180000000008</v>
      </c>
      <c r="F196" s="150">
        <f t="shared" ref="F196" si="172">+E196/E182*100-100</f>
        <v>-23.568084761801828</v>
      </c>
      <c r="G196" s="71">
        <v>115</v>
      </c>
      <c r="H196" s="72">
        <v>1736.2170000000001</v>
      </c>
      <c r="I196" s="73">
        <v>62</v>
      </c>
      <c r="J196" s="72">
        <v>481.209</v>
      </c>
      <c r="K196" s="73">
        <v>211</v>
      </c>
      <c r="L196" s="72">
        <v>525.83399999999995</v>
      </c>
      <c r="M196" s="186">
        <v>7</v>
      </c>
      <c r="N196" s="187">
        <v>59.701000000000001</v>
      </c>
      <c r="O196" s="73">
        <v>65</v>
      </c>
      <c r="P196" s="72">
        <v>45.819000000000003</v>
      </c>
      <c r="Q196" s="73">
        <v>83</v>
      </c>
      <c r="R196" s="188">
        <v>2167.8879999999999</v>
      </c>
      <c r="S196" s="73">
        <v>157</v>
      </c>
      <c r="T196" s="72">
        <v>72.399000000000001</v>
      </c>
      <c r="U196" s="73">
        <v>110</v>
      </c>
      <c r="V196" s="72">
        <v>777.98099999999999</v>
      </c>
      <c r="W196" s="73">
        <v>337</v>
      </c>
      <c r="X196" s="72">
        <v>2157.1419999999998</v>
      </c>
      <c r="Y196" s="73">
        <v>1</v>
      </c>
      <c r="Z196" s="72">
        <v>41.637999999999998</v>
      </c>
      <c r="AA196" s="73">
        <v>26</v>
      </c>
      <c r="AB196" s="72">
        <v>226.94200000000001</v>
      </c>
      <c r="AC196" s="73">
        <v>37</v>
      </c>
      <c r="AD196" s="72">
        <v>328.84100000000001</v>
      </c>
      <c r="AE196" s="73">
        <v>143</v>
      </c>
      <c r="AF196" s="103">
        <v>1364.607</v>
      </c>
      <c r="AG196" s="181"/>
      <c r="AH196" s="177"/>
      <c r="AI196" s="111">
        <v>689</v>
      </c>
      <c r="AJ196" s="72">
        <v>5946.6139999999996</v>
      </c>
      <c r="AK196" s="73">
        <v>30</v>
      </c>
      <c r="AL196" s="125">
        <v>328.07600000000002</v>
      </c>
    </row>
    <row r="197" spans="2:39" ht="15" x14ac:dyDescent="0.2">
      <c r="B197" s="30"/>
      <c r="C197" s="31" t="s">
        <v>3</v>
      </c>
      <c r="D197" s="68"/>
      <c r="E197" s="135"/>
      <c r="F197" s="215"/>
      <c r="G197" s="71"/>
      <c r="H197" s="72"/>
      <c r="I197" s="73"/>
      <c r="J197" s="72"/>
      <c r="K197" s="73"/>
      <c r="L197" s="72"/>
      <c r="M197" s="189"/>
      <c r="N197" s="190"/>
      <c r="O197" s="73"/>
      <c r="P197" s="72"/>
      <c r="Q197" s="73"/>
      <c r="R197" s="72"/>
      <c r="S197" s="73"/>
      <c r="T197" s="72"/>
      <c r="U197" s="73"/>
      <c r="V197" s="72"/>
      <c r="W197" s="73"/>
      <c r="X197" s="72"/>
      <c r="Y197" s="73"/>
      <c r="Z197" s="72"/>
      <c r="AA197" s="73"/>
      <c r="AB197" s="72"/>
      <c r="AC197" s="73"/>
      <c r="AD197" s="72"/>
      <c r="AE197" s="73"/>
      <c r="AF197" s="103"/>
      <c r="AG197" s="181"/>
      <c r="AH197" s="177"/>
      <c r="AI197" s="111"/>
      <c r="AJ197" s="72"/>
      <c r="AK197" s="73"/>
      <c r="AL197" s="125"/>
    </row>
    <row r="198" spans="2:39" ht="15" x14ac:dyDescent="0.2">
      <c r="B198" s="30"/>
      <c r="C198" s="32" t="s">
        <v>4</v>
      </c>
      <c r="D198" s="74"/>
      <c r="E198" s="134"/>
      <c r="F198" s="150"/>
      <c r="G198" s="75"/>
      <c r="H198" s="76"/>
      <c r="I198" s="77"/>
      <c r="J198" s="76"/>
      <c r="K198" s="77"/>
      <c r="L198" s="76"/>
      <c r="M198" s="186"/>
      <c r="N198" s="187"/>
      <c r="O198" s="77"/>
      <c r="P198" s="76"/>
      <c r="Q198" s="77"/>
      <c r="R198" s="76"/>
      <c r="S198" s="77"/>
      <c r="T198" s="76"/>
      <c r="U198" s="77"/>
      <c r="V198" s="76"/>
      <c r="W198" s="77"/>
      <c r="X198" s="76"/>
      <c r="Y198" s="77"/>
      <c r="Z198" s="76"/>
      <c r="AA198" s="234"/>
      <c r="AB198" s="235"/>
      <c r="AC198" s="77"/>
      <c r="AD198" s="76"/>
      <c r="AE198" s="77"/>
      <c r="AF198" s="104"/>
      <c r="AG198" s="181"/>
      <c r="AH198" s="177"/>
      <c r="AI198" s="112"/>
      <c r="AJ198" s="76"/>
      <c r="AK198" s="77"/>
      <c r="AL198" s="126"/>
    </row>
    <row r="199" spans="2:39" ht="15" x14ac:dyDescent="0.2">
      <c r="B199" s="30"/>
      <c r="C199" s="31" t="s">
        <v>5</v>
      </c>
      <c r="D199" s="74"/>
      <c r="E199" s="134"/>
      <c r="F199" s="150"/>
      <c r="G199" s="71"/>
      <c r="H199" s="72"/>
      <c r="I199" s="73"/>
      <c r="J199" s="72"/>
      <c r="K199" s="73"/>
      <c r="L199" s="72"/>
      <c r="M199" s="186"/>
      <c r="N199" s="187"/>
      <c r="O199" s="73"/>
      <c r="P199" s="72"/>
      <c r="Q199" s="73"/>
      <c r="R199" s="72"/>
      <c r="S199" s="73"/>
      <c r="T199" s="72"/>
      <c r="U199" s="73"/>
      <c r="V199" s="72"/>
      <c r="W199" s="73"/>
      <c r="X199" s="72"/>
      <c r="Y199" s="73"/>
      <c r="Z199" s="72"/>
      <c r="AA199" s="73"/>
      <c r="AB199" s="72"/>
      <c r="AC199" s="73"/>
      <c r="AD199" s="72"/>
      <c r="AE199" s="73"/>
      <c r="AF199" s="103"/>
      <c r="AG199" s="181"/>
      <c r="AH199" s="177"/>
      <c r="AI199" s="111"/>
      <c r="AJ199" s="72"/>
      <c r="AK199" s="73"/>
      <c r="AL199" s="125"/>
    </row>
    <row r="200" spans="2:39" ht="15" x14ac:dyDescent="0.2">
      <c r="B200" s="30"/>
      <c r="C200" s="31" t="s">
        <v>6</v>
      </c>
      <c r="D200" s="68"/>
      <c r="E200" s="135"/>
      <c r="F200" s="215"/>
      <c r="G200" s="71"/>
      <c r="H200" s="72"/>
      <c r="I200" s="73"/>
      <c r="J200" s="72"/>
      <c r="K200" s="73"/>
      <c r="L200" s="72"/>
      <c r="M200" s="186"/>
      <c r="N200" s="187"/>
      <c r="O200" s="73"/>
      <c r="P200" s="72"/>
      <c r="Q200" s="73"/>
      <c r="R200" s="72"/>
      <c r="S200" s="73"/>
      <c r="T200" s="72"/>
      <c r="U200" s="73"/>
      <c r="V200" s="72"/>
      <c r="W200" s="73"/>
      <c r="X200" s="72"/>
      <c r="Y200" s="73"/>
      <c r="Z200" s="72"/>
      <c r="AA200" s="73"/>
      <c r="AB200" s="72"/>
      <c r="AC200" s="73"/>
      <c r="AD200" s="72"/>
      <c r="AE200" s="73"/>
      <c r="AF200" s="103"/>
      <c r="AG200" s="181"/>
      <c r="AH200" s="177"/>
      <c r="AI200" s="111"/>
      <c r="AJ200" s="72"/>
      <c r="AK200" s="73"/>
      <c r="AL200" s="125"/>
    </row>
    <row r="201" spans="2:39" ht="15" x14ac:dyDescent="0.2">
      <c r="B201" s="30"/>
      <c r="C201" s="32" t="s">
        <v>7</v>
      </c>
      <c r="D201" s="74"/>
      <c r="E201" s="134"/>
      <c r="F201" s="150"/>
      <c r="G201" s="75"/>
      <c r="H201" s="76"/>
      <c r="I201" s="77"/>
      <c r="J201" s="76"/>
      <c r="K201" s="77"/>
      <c r="L201" s="76"/>
      <c r="M201" s="191"/>
      <c r="N201" s="192"/>
      <c r="O201" s="77"/>
      <c r="P201" s="76"/>
      <c r="Q201" s="77"/>
      <c r="R201" s="76"/>
      <c r="S201" s="77"/>
      <c r="T201" s="76"/>
      <c r="U201" s="77"/>
      <c r="V201" s="76"/>
      <c r="W201" s="77"/>
      <c r="X201" s="76"/>
      <c r="Y201" s="77"/>
      <c r="Z201" s="76"/>
      <c r="AA201" s="77"/>
      <c r="AB201" s="76"/>
      <c r="AC201" s="77"/>
      <c r="AD201" s="76"/>
      <c r="AE201" s="77"/>
      <c r="AF201" s="104"/>
      <c r="AG201" s="181"/>
      <c r="AH201" s="177"/>
      <c r="AI201" s="112"/>
      <c r="AJ201" s="76"/>
      <c r="AK201" s="77"/>
      <c r="AL201" s="126"/>
    </row>
    <row r="202" spans="2:39" ht="15" x14ac:dyDescent="0.2">
      <c r="B202" s="30"/>
      <c r="C202" s="31" t="s">
        <v>8</v>
      </c>
      <c r="D202" s="74"/>
      <c r="E202" s="134"/>
      <c r="F202" s="150"/>
      <c r="G202" s="71"/>
      <c r="H202" s="72"/>
      <c r="I202" s="73"/>
      <c r="J202" s="72"/>
      <c r="K202" s="73"/>
      <c r="L202" s="72"/>
      <c r="M202" s="186"/>
      <c r="N202" s="193"/>
      <c r="O202" s="73"/>
      <c r="P202" s="72"/>
      <c r="Q202" s="73"/>
      <c r="R202" s="72"/>
      <c r="S202" s="73"/>
      <c r="T202" s="72"/>
      <c r="U202" s="73"/>
      <c r="V202" s="72"/>
      <c r="W202" s="73"/>
      <c r="X202" s="72"/>
      <c r="Y202" s="73"/>
      <c r="Z202" s="72"/>
      <c r="AA202" s="73"/>
      <c r="AB202" s="72"/>
      <c r="AC202" s="73"/>
      <c r="AD202" s="72"/>
      <c r="AE202" s="73"/>
      <c r="AF202" s="103"/>
      <c r="AG202" s="181"/>
      <c r="AH202" s="177"/>
      <c r="AI202" s="111"/>
      <c r="AJ202" s="72"/>
      <c r="AK202" s="73"/>
      <c r="AL202" s="125"/>
    </row>
    <row r="203" spans="2:39" x14ac:dyDescent="0.15">
      <c r="B203" s="30"/>
      <c r="C203" s="31" t="s">
        <v>9</v>
      </c>
      <c r="D203" s="68"/>
      <c r="E203" s="135"/>
      <c r="F203" s="215"/>
      <c r="G203" s="71"/>
      <c r="H203" s="72"/>
      <c r="I203" s="73"/>
      <c r="J203" s="72"/>
      <c r="K203" s="73"/>
      <c r="L203" s="72"/>
      <c r="M203" s="189"/>
      <c r="N203" s="190"/>
      <c r="O203" s="73"/>
      <c r="P203" s="72"/>
      <c r="Q203" s="73"/>
      <c r="R203" s="72"/>
      <c r="S203" s="73"/>
      <c r="T203" s="72"/>
      <c r="U203" s="73"/>
      <c r="V203" s="72"/>
      <c r="W203" s="73"/>
      <c r="X203" s="72"/>
      <c r="Y203" s="73"/>
      <c r="Z203" s="72"/>
      <c r="AA203" s="73"/>
      <c r="AB203" s="72"/>
      <c r="AC203" s="73"/>
      <c r="AD203" s="72"/>
      <c r="AE203" s="73"/>
      <c r="AF203" s="103"/>
      <c r="AG203" s="181"/>
      <c r="AH203" s="181"/>
      <c r="AI203" s="111"/>
      <c r="AJ203" s="72"/>
      <c r="AK203" s="73"/>
      <c r="AL203" s="125"/>
    </row>
    <row r="204" spans="2:39" ht="15" x14ac:dyDescent="0.2">
      <c r="B204" s="30"/>
      <c r="C204" s="32" t="s">
        <v>10</v>
      </c>
      <c r="D204" s="74"/>
      <c r="E204" s="134"/>
      <c r="F204" s="150"/>
      <c r="G204" s="75"/>
      <c r="H204" s="76"/>
      <c r="I204" s="77"/>
      <c r="J204" s="76"/>
      <c r="K204" s="77"/>
      <c r="L204" s="76"/>
      <c r="M204" s="186"/>
      <c r="N204" s="187"/>
      <c r="O204" s="77"/>
      <c r="P204" s="76"/>
      <c r="Q204" s="77"/>
      <c r="R204" s="76"/>
      <c r="S204" s="77"/>
      <c r="T204" s="76"/>
      <c r="U204" s="77"/>
      <c r="V204" s="76"/>
      <c r="W204" s="77"/>
      <c r="X204" s="76"/>
      <c r="Y204" s="77"/>
      <c r="Z204" s="76"/>
      <c r="AA204" s="77"/>
      <c r="AB204" s="76"/>
      <c r="AC204" s="77"/>
      <c r="AD204" s="76"/>
      <c r="AE204" s="77"/>
      <c r="AF204" s="104"/>
      <c r="AG204" s="181"/>
      <c r="AH204" s="177"/>
      <c r="AI204" s="112"/>
      <c r="AJ204" s="76"/>
      <c r="AK204" s="77"/>
      <c r="AL204" s="126"/>
    </row>
    <row r="205" spans="2:39" ht="15" x14ac:dyDescent="0.2">
      <c r="B205" s="30"/>
      <c r="C205" s="31" t="s">
        <v>11</v>
      </c>
      <c r="D205" s="74"/>
      <c r="E205" s="134"/>
      <c r="F205" s="150"/>
      <c r="G205" s="71"/>
      <c r="H205" s="72"/>
      <c r="I205" s="73"/>
      <c r="J205" s="72"/>
      <c r="K205" s="73"/>
      <c r="L205" s="72"/>
      <c r="M205" s="186"/>
      <c r="N205" s="187"/>
      <c r="O205" s="73"/>
      <c r="P205" s="72"/>
      <c r="Q205" s="73"/>
      <c r="R205" s="72"/>
      <c r="S205" s="73"/>
      <c r="T205" s="72"/>
      <c r="U205" s="73"/>
      <c r="V205" s="72"/>
      <c r="W205" s="73"/>
      <c r="X205" s="72"/>
      <c r="Y205" s="73"/>
      <c r="Z205" s="72"/>
      <c r="AA205" s="73"/>
      <c r="AB205" s="72"/>
      <c r="AC205" s="73"/>
      <c r="AD205" s="72"/>
      <c r="AE205" s="73"/>
      <c r="AF205" s="103"/>
      <c r="AG205" s="181"/>
      <c r="AH205" s="177"/>
      <c r="AI205" s="111"/>
      <c r="AJ205" s="72"/>
      <c r="AK205" s="73"/>
      <c r="AL205" s="125"/>
    </row>
    <row r="206" spans="2:39" ht="15" x14ac:dyDescent="0.2">
      <c r="B206" s="30"/>
      <c r="C206" s="31" t="s">
        <v>12</v>
      </c>
      <c r="D206" s="74"/>
      <c r="E206" s="134"/>
      <c r="F206" s="150"/>
      <c r="G206" s="71"/>
      <c r="H206" s="72"/>
      <c r="I206" s="73"/>
      <c r="J206" s="72"/>
      <c r="K206" s="73"/>
      <c r="L206" s="72"/>
      <c r="M206" s="186"/>
      <c r="N206" s="187"/>
      <c r="O206" s="73"/>
      <c r="P206" s="72"/>
      <c r="Q206" s="73"/>
      <c r="R206" s="72"/>
      <c r="S206" s="73"/>
      <c r="T206" s="72"/>
      <c r="U206" s="73"/>
      <c r="V206" s="72"/>
      <c r="W206" s="73"/>
      <c r="X206" s="72"/>
      <c r="Y206" s="73"/>
      <c r="Z206" s="72"/>
      <c r="AA206" s="73"/>
      <c r="AB206" s="72"/>
      <c r="AC206" s="73"/>
      <c r="AD206" s="72"/>
      <c r="AE206" s="73"/>
      <c r="AF206" s="103"/>
      <c r="AG206" s="181"/>
      <c r="AH206" s="177"/>
      <c r="AI206" s="111"/>
      <c r="AJ206" s="72"/>
      <c r="AK206" s="73"/>
      <c r="AL206" s="125"/>
    </row>
    <row r="207" spans="2:39" x14ac:dyDescent="0.15">
      <c r="B207" s="128" t="s">
        <v>110</v>
      </c>
      <c r="C207" s="129" t="s">
        <v>49</v>
      </c>
      <c r="D207" s="57">
        <f>SUM(D195:D206)</f>
        <v>2382</v>
      </c>
      <c r="E207" s="233">
        <f t="shared" ref="E207:AF207" si="173">SUM(E195:E206)</f>
        <v>21000.249000000003</v>
      </c>
      <c r="F207" s="272"/>
      <c r="G207" s="57">
        <f t="shared" si="173"/>
        <v>201</v>
      </c>
      <c r="H207" s="262">
        <f t="shared" si="173"/>
        <v>2941.866</v>
      </c>
      <c r="I207" s="196">
        <f t="shared" si="173"/>
        <v>121</v>
      </c>
      <c r="J207" s="272">
        <f t="shared" si="173"/>
        <v>1005.3900000000001</v>
      </c>
      <c r="K207" s="196">
        <f t="shared" si="173"/>
        <v>347</v>
      </c>
      <c r="L207" s="262">
        <f t="shared" si="173"/>
        <v>964.57099999999991</v>
      </c>
      <c r="M207" s="272">
        <f t="shared" si="173"/>
        <v>10</v>
      </c>
      <c r="N207" s="262">
        <f t="shared" si="173"/>
        <v>67.632000000000005</v>
      </c>
      <c r="O207" s="196">
        <f t="shared" si="173"/>
        <v>114</v>
      </c>
      <c r="P207" s="272">
        <f t="shared" si="173"/>
        <v>182.79300000000001</v>
      </c>
      <c r="Q207" s="196">
        <f t="shared" si="173"/>
        <v>152</v>
      </c>
      <c r="R207" s="262">
        <f t="shared" si="173"/>
        <v>4013.8229999999999</v>
      </c>
      <c r="S207" s="272">
        <f t="shared" si="173"/>
        <v>190</v>
      </c>
      <c r="T207" s="262">
        <f t="shared" si="173"/>
        <v>183.39100000000002</v>
      </c>
      <c r="U207" s="196">
        <f t="shared" si="173"/>
        <v>219</v>
      </c>
      <c r="V207" s="272">
        <f t="shared" si="173"/>
        <v>1598.5900000000001</v>
      </c>
      <c r="W207" s="196">
        <f t="shared" si="173"/>
        <v>613</v>
      </c>
      <c r="X207" s="262">
        <f t="shared" si="173"/>
        <v>6164.067</v>
      </c>
      <c r="Y207" s="272">
        <f t="shared" si="173"/>
        <v>21</v>
      </c>
      <c r="Z207" s="262">
        <f t="shared" si="173"/>
        <v>643.34900000000005</v>
      </c>
      <c r="AA207" s="196">
        <f t="shared" si="173"/>
        <v>42</v>
      </c>
      <c r="AB207" s="272">
        <f t="shared" si="173"/>
        <v>397.74200000000002</v>
      </c>
      <c r="AC207" s="196">
        <f t="shared" si="173"/>
        <v>55</v>
      </c>
      <c r="AD207" s="262">
        <f t="shared" si="173"/>
        <v>624.46100000000001</v>
      </c>
      <c r="AE207" s="272">
        <f t="shared" si="173"/>
        <v>297</v>
      </c>
      <c r="AF207" s="85">
        <f t="shared" si="173"/>
        <v>2212.5740000000001</v>
      </c>
      <c r="AG207" s="230"/>
      <c r="AH207" s="180"/>
      <c r="AI207" s="278">
        <f t="shared" ref="AI207" si="174">SUM(AI195:AI206)</f>
        <v>1330</v>
      </c>
      <c r="AJ207" s="262">
        <f t="shared" ref="AJ207" si="175">SUM(AJ195:AJ206)</f>
        <v>10367.347</v>
      </c>
      <c r="AK207" s="196">
        <f t="shared" ref="AK207" si="176">SUM(AK195:AK206)</f>
        <v>71</v>
      </c>
      <c r="AL207" s="274">
        <f t="shared" ref="AL207" si="177">SUM(AL195:AL206)</f>
        <v>590.94100000000003</v>
      </c>
    </row>
    <row r="208" spans="2:39" ht="15" thickBot="1" x14ac:dyDescent="0.2">
      <c r="B208" s="165" t="s">
        <v>93</v>
      </c>
      <c r="C208" s="170"/>
      <c r="D208" s="198">
        <f>D207/SUM(D181:D182)-1</f>
        <v>-4.9481245011971264E-2</v>
      </c>
      <c r="E208" s="221">
        <f t="shared" ref="E208:AL208" si="178">E207/SUM(E181:E182)-1</f>
        <v>-0.16163725512113769</v>
      </c>
      <c r="F208" s="157"/>
      <c r="G208" s="198">
        <f t="shared" si="178"/>
        <v>4.1450777202072464E-2</v>
      </c>
      <c r="H208" s="220">
        <f t="shared" si="178"/>
        <v>-0.39270030500549635</v>
      </c>
      <c r="I208" s="226">
        <f t="shared" si="178"/>
        <v>0.42352941176470593</v>
      </c>
      <c r="J208" s="157">
        <f t="shared" si="178"/>
        <v>6.5488901488456541E-2</v>
      </c>
      <c r="K208" s="226">
        <f t="shared" si="178"/>
        <v>2.8901734104045396E-3</v>
      </c>
      <c r="L208" s="220">
        <f t="shared" si="178"/>
        <v>-0.2742812000376188</v>
      </c>
      <c r="M208" s="157">
        <f t="shared" si="178"/>
        <v>-0.375</v>
      </c>
      <c r="N208" s="220">
        <f t="shared" si="178"/>
        <v>-0.55532762633634458</v>
      </c>
      <c r="O208" s="226">
        <f t="shared" si="178"/>
        <v>0.12871287128712861</v>
      </c>
      <c r="P208" s="157">
        <f t="shared" si="178"/>
        <v>0.71962783871756764</v>
      </c>
      <c r="Q208" s="226">
        <f t="shared" si="178"/>
        <v>7.0422535211267512E-2</v>
      </c>
      <c r="R208" s="220">
        <f t="shared" si="178"/>
        <v>-7.2623012255131902E-2</v>
      </c>
      <c r="S208" s="157">
        <f t="shared" si="178"/>
        <v>1.375</v>
      </c>
      <c r="T208" s="220">
        <f t="shared" si="178"/>
        <v>-0.22216472763825912</v>
      </c>
      <c r="U208" s="226">
        <f t="shared" si="178"/>
        <v>-0.19188191881918815</v>
      </c>
      <c r="V208" s="157">
        <f t="shared" si="178"/>
        <v>-0.46691614764640965</v>
      </c>
      <c r="W208" s="226">
        <f t="shared" si="178"/>
        <v>-0.1390449438202247</v>
      </c>
      <c r="X208" s="220">
        <f t="shared" si="178"/>
        <v>-0.17107299427126754</v>
      </c>
      <c r="Y208" s="157">
        <f t="shared" si="178"/>
        <v>0.90909090909090917</v>
      </c>
      <c r="Z208" s="220">
        <f t="shared" si="178"/>
        <v>1.6548247858310088</v>
      </c>
      <c r="AA208" s="226">
        <f t="shared" si="178"/>
        <v>-0.49397590361445787</v>
      </c>
      <c r="AB208" s="157">
        <f t="shared" si="178"/>
        <v>7.1585024625553384E-3</v>
      </c>
      <c r="AC208" s="226">
        <f t="shared" si="178"/>
        <v>-0.32926829268292679</v>
      </c>
      <c r="AD208" s="220">
        <f t="shared" si="178"/>
        <v>-9.1419525588067985E-2</v>
      </c>
      <c r="AE208" s="157">
        <f t="shared" si="178"/>
        <v>-0.2265625</v>
      </c>
      <c r="AF208" s="164">
        <f t="shared" si="178"/>
        <v>0.63843760853129083</v>
      </c>
      <c r="AG208" s="257"/>
      <c r="AH208" s="277"/>
      <c r="AI208" s="279">
        <f t="shared" si="178"/>
        <v>-0.12614980289093303</v>
      </c>
      <c r="AJ208" s="220">
        <f t="shared" si="178"/>
        <v>-7.9743377094729784E-2</v>
      </c>
      <c r="AK208" s="226">
        <f t="shared" si="178"/>
        <v>0.86842105263157898</v>
      </c>
      <c r="AL208" s="157">
        <f t="shared" si="178"/>
        <v>6.086299318897459E-2</v>
      </c>
      <c r="AM208" s="271"/>
    </row>
  </sheetData>
  <phoneticPr fontId="13"/>
  <printOptions horizontalCentered="1" verticalCentered="1"/>
  <pageMargins left="0" right="0" top="0.51181102362204722" bottom="0.51181102362204722" header="0" footer="0"/>
  <pageSetup paperSize="8" scale="5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貿易統計－輸出</vt:lpstr>
      <vt:lpstr>'貿易統計－輸出'!Print_Area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dc:description>統計要覧用　機種別輸出入統計　94年と95年入力済み。　1996.2.9</dc:description>
  <cp:lastModifiedBy>user5</cp:lastModifiedBy>
  <cp:lastPrinted>2010-06-11T07:31:46Z</cp:lastPrinted>
  <dcterms:created xsi:type="dcterms:W3CDTF">2003-02-20T01:42:16Z</dcterms:created>
  <dcterms:modified xsi:type="dcterms:W3CDTF">2016-03-30T06:58:13Z</dcterms:modified>
</cp:coreProperties>
</file>