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255" yWindow="-90" windowWidth="18885" windowHeight="11235"/>
  </bookViews>
  <sheets>
    <sheet name="貿易統計－輸入" sheetId="6" r:id="rId1"/>
  </sheets>
  <definedNames>
    <definedName name="_xlnm.Print_Area" localSheetId="0">'貿易統計－輸入'!$B$1:$AL$208</definedName>
    <definedName name="_xlnm.Print_Area">'貿易統計－輸入'!$B$13:$AF$26</definedName>
  </definedNames>
  <calcPr calcId="145621"/>
</workbook>
</file>

<file path=xl/calcChain.xml><?xml version="1.0" encoding="utf-8"?>
<calcChain xmlns="http://schemas.openxmlformats.org/spreadsheetml/2006/main">
  <c r="D208" i="6" l="1"/>
  <c r="D196" i="6" l="1"/>
  <c r="E196" i="6"/>
  <c r="F196" i="6"/>
  <c r="M208" i="6"/>
  <c r="N208" i="6"/>
  <c r="AA208" i="6"/>
  <c r="AB208" i="6"/>
  <c r="G207" i="6" l="1"/>
  <c r="G208" i="6" s="1"/>
  <c r="H207" i="6"/>
  <c r="H208" i="6" s="1"/>
  <c r="I207" i="6"/>
  <c r="I208" i="6" s="1"/>
  <c r="J207" i="6"/>
  <c r="J208" i="6" s="1"/>
  <c r="K207" i="6"/>
  <c r="K208" i="6" s="1"/>
  <c r="L207" i="6"/>
  <c r="L208" i="6" s="1"/>
  <c r="M207" i="6"/>
  <c r="N207" i="6"/>
  <c r="O207" i="6"/>
  <c r="O208" i="6" s="1"/>
  <c r="P207" i="6"/>
  <c r="P208" i="6" s="1"/>
  <c r="Q207" i="6"/>
  <c r="Q208" i="6" s="1"/>
  <c r="R207" i="6"/>
  <c r="R208" i="6" s="1"/>
  <c r="S207" i="6"/>
  <c r="S208" i="6" s="1"/>
  <c r="T207" i="6"/>
  <c r="T208" i="6" s="1"/>
  <c r="U207" i="6"/>
  <c r="U208" i="6" s="1"/>
  <c r="V207" i="6"/>
  <c r="V208" i="6" s="1"/>
  <c r="W207" i="6"/>
  <c r="W208" i="6" s="1"/>
  <c r="X207" i="6"/>
  <c r="X208" i="6" s="1"/>
  <c r="Y207" i="6"/>
  <c r="Y208" i="6" s="1"/>
  <c r="Z207" i="6"/>
  <c r="Z208" i="6" s="1"/>
  <c r="AA207" i="6"/>
  <c r="AB207" i="6"/>
  <c r="AC207" i="6"/>
  <c r="AC208" i="6" s="1"/>
  <c r="AD207" i="6"/>
  <c r="AD208" i="6" s="1"/>
  <c r="AE207" i="6"/>
  <c r="AE208" i="6" s="1"/>
  <c r="AF207" i="6"/>
  <c r="AF208" i="6" s="1"/>
  <c r="AI207" i="6"/>
  <c r="AI208" i="6" s="1"/>
  <c r="AJ207" i="6"/>
  <c r="AJ208" i="6" s="1"/>
  <c r="AK207" i="6"/>
  <c r="AL207" i="6"/>
  <c r="AL208" i="6" s="1"/>
  <c r="E195" i="6" l="1"/>
  <c r="D195" i="6"/>
  <c r="D207" i="6" s="1"/>
  <c r="E207" i="6" l="1"/>
  <c r="E208" i="6" s="1"/>
  <c r="F195" i="6"/>
  <c r="D192" i="6"/>
  <c r="E192" i="6"/>
  <c r="Y194" i="6" l="1"/>
  <c r="Z194" i="6"/>
  <c r="D168" i="6" l="1"/>
  <c r="D169" i="6"/>
  <c r="D170" i="6"/>
  <c r="D171" i="6"/>
  <c r="D172" i="6"/>
  <c r="D173" i="6"/>
  <c r="D174" i="6"/>
  <c r="D175" i="6"/>
  <c r="D176" i="6"/>
  <c r="D177" i="6"/>
  <c r="D191" i="6"/>
  <c r="E191" i="6"/>
  <c r="E193" i="6" l="1"/>
  <c r="D190" i="6"/>
  <c r="E190" i="6"/>
  <c r="D189" i="6" l="1"/>
  <c r="D193" i="6" s="1"/>
  <c r="E189" i="6"/>
  <c r="D188" i="6" l="1"/>
  <c r="E188" i="6"/>
  <c r="D187" i="6" l="1"/>
  <c r="E187" i="6"/>
  <c r="D186" i="6" l="1"/>
  <c r="E186" i="6"/>
  <c r="D185" i="6" l="1"/>
  <c r="E185" i="6"/>
  <c r="D184" i="6" l="1"/>
  <c r="E184" i="6"/>
  <c r="D183" i="6" l="1"/>
  <c r="E183" i="6"/>
  <c r="D182" i="6" l="1"/>
  <c r="E182" i="6"/>
  <c r="AL193" i="6" l="1"/>
  <c r="AL194" i="6" s="1"/>
  <c r="AJ193" i="6"/>
  <c r="AJ194" i="6" s="1"/>
  <c r="AI193" i="6"/>
  <c r="AI194" i="6" s="1"/>
  <c r="AF193" i="6"/>
  <c r="AF194" i="6" s="1"/>
  <c r="AE193" i="6"/>
  <c r="AE194" i="6" s="1"/>
  <c r="AD193" i="6"/>
  <c r="AD194" i="6" s="1"/>
  <c r="AC193" i="6"/>
  <c r="AC194" i="6" s="1"/>
  <c r="AB193" i="6"/>
  <c r="AB194" i="6" s="1"/>
  <c r="AA193" i="6"/>
  <c r="AA194" i="6" s="1"/>
  <c r="Z193" i="6"/>
  <c r="Y193" i="6"/>
  <c r="X193" i="6"/>
  <c r="X194" i="6" s="1"/>
  <c r="W193" i="6"/>
  <c r="W194" i="6" s="1"/>
  <c r="V193" i="6"/>
  <c r="V194" i="6" s="1"/>
  <c r="U193" i="6"/>
  <c r="U194" i="6" s="1"/>
  <c r="T193" i="6"/>
  <c r="T194" i="6" s="1"/>
  <c r="S193" i="6"/>
  <c r="S194" i="6" s="1"/>
  <c r="R193" i="6"/>
  <c r="R194" i="6" s="1"/>
  <c r="Q193" i="6"/>
  <c r="Q194" i="6" s="1"/>
  <c r="P193" i="6"/>
  <c r="P194" i="6" s="1"/>
  <c r="O193" i="6"/>
  <c r="O194" i="6" s="1"/>
  <c r="N193" i="6"/>
  <c r="N194" i="6" s="1"/>
  <c r="M193" i="6"/>
  <c r="M194" i="6" s="1"/>
  <c r="L193" i="6"/>
  <c r="L194" i="6" s="1"/>
  <c r="K193" i="6"/>
  <c r="K194" i="6" s="1"/>
  <c r="J193" i="6"/>
  <c r="J194" i="6" s="1"/>
  <c r="I193" i="6"/>
  <c r="I194" i="6" s="1"/>
  <c r="H193" i="6"/>
  <c r="H194" i="6" s="1"/>
  <c r="G193" i="6"/>
  <c r="G194" i="6" s="1"/>
  <c r="E181" i="6"/>
  <c r="D181" i="6"/>
  <c r="H179" i="6" l="1"/>
  <c r="D178" i="6" l="1"/>
  <c r="E178" i="6"/>
  <c r="F192" i="6" s="1"/>
  <c r="E177" i="6" l="1"/>
  <c r="F191" i="6" s="1"/>
  <c r="E176" i="6" l="1"/>
  <c r="F190" i="6" s="1"/>
  <c r="E175" i="6" l="1"/>
  <c r="F189" i="6" s="1"/>
  <c r="E174" i="6" l="1"/>
  <c r="F188" i="6" s="1"/>
  <c r="E173" i="6" l="1"/>
  <c r="F187" i="6" s="1"/>
  <c r="E172" i="6" l="1"/>
  <c r="F186" i="6" s="1"/>
  <c r="E171" i="6" l="1"/>
  <c r="F185" i="6" s="1"/>
  <c r="E170" i="6" l="1"/>
  <c r="F184" i="6" s="1"/>
  <c r="E169" i="6" l="1"/>
  <c r="F183" i="6" s="1"/>
  <c r="E168" i="6" l="1"/>
  <c r="F182" i="6" s="1"/>
  <c r="E167" i="6" l="1"/>
  <c r="D167" i="6"/>
  <c r="AL179" i="6"/>
  <c r="AL180" i="6" s="1"/>
  <c r="AJ179" i="6"/>
  <c r="AJ180" i="6" s="1"/>
  <c r="AI179" i="6"/>
  <c r="AI180" i="6" s="1"/>
  <c r="AF179" i="6"/>
  <c r="AF180" i="6" s="1"/>
  <c r="AE179" i="6"/>
  <c r="AE180" i="6" s="1"/>
  <c r="AD179" i="6"/>
  <c r="AD180" i="6" s="1"/>
  <c r="AC179" i="6"/>
  <c r="AC180" i="6" s="1"/>
  <c r="AB179" i="6"/>
  <c r="AB180" i="6" s="1"/>
  <c r="AA179" i="6"/>
  <c r="AA180" i="6" s="1"/>
  <c r="Z179" i="6"/>
  <c r="Z180" i="6" s="1"/>
  <c r="Y179" i="6"/>
  <c r="Y180" i="6" s="1"/>
  <c r="X179" i="6"/>
  <c r="X180" i="6" s="1"/>
  <c r="W179" i="6"/>
  <c r="W180" i="6" s="1"/>
  <c r="V179" i="6"/>
  <c r="V180" i="6" s="1"/>
  <c r="U179" i="6"/>
  <c r="U180" i="6" s="1"/>
  <c r="T179" i="6"/>
  <c r="T180" i="6" s="1"/>
  <c r="S179" i="6"/>
  <c r="S180" i="6" s="1"/>
  <c r="R179" i="6"/>
  <c r="R180" i="6" s="1"/>
  <c r="Q179" i="6"/>
  <c r="Q180" i="6" s="1"/>
  <c r="P179" i="6"/>
  <c r="P180" i="6" s="1"/>
  <c r="O179" i="6"/>
  <c r="O180" i="6" s="1"/>
  <c r="N179" i="6"/>
  <c r="N180" i="6" s="1"/>
  <c r="M179" i="6"/>
  <c r="M180" i="6" s="1"/>
  <c r="L179" i="6"/>
  <c r="L180" i="6" s="1"/>
  <c r="K179" i="6"/>
  <c r="K180" i="6" s="1"/>
  <c r="J179" i="6"/>
  <c r="J180" i="6" s="1"/>
  <c r="I179" i="6"/>
  <c r="I180" i="6" s="1"/>
  <c r="H180" i="6"/>
  <c r="G179" i="6"/>
  <c r="G180" i="6" s="1"/>
  <c r="D194" i="6" l="1"/>
  <c r="D179" i="6"/>
  <c r="E194" i="6"/>
  <c r="F181" i="6"/>
  <c r="E179" i="6"/>
  <c r="AJ165" i="6"/>
  <c r="AJ166" i="6"/>
  <c r="AL165" i="6"/>
  <c r="AL166" i="6"/>
  <c r="AI165" i="6"/>
  <c r="AI166" i="6"/>
  <c r="H165" i="6"/>
  <c r="H166" i="6"/>
  <c r="I165" i="6"/>
  <c r="I166" i="6"/>
  <c r="J165" i="6"/>
  <c r="J166" i="6"/>
  <c r="K165" i="6"/>
  <c r="K166" i="6"/>
  <c r="L165" i="6"/>
  <c r="L166" i="6"/>
  <c r="O165" i="6"/>
  <c r="O166" i="6"/>
  <c r="P165" i="6"/>
  <c r="P166" i="6"/>
  <c r="Q165" i="6"/>
  <c r="Q166" i="6"/>
  <c r="R165" i="6"/>
  <c r="R166" i="6"/>
  <c r="S165" i="6"/>
  <c r="S166" i="6"/>
  <c r="T165" i="6"/>
  <c r="T166" i="6"/>
  <c r="U165" i="6"/>
  <c r="U166" i="6"/>
  <c r="V165" i="6"/>
  <c r="V166" i="6"/>
  <c r="W165" i="6"/>
  <c r="W166" i="6"/>
  <c r="X165" i="6"/>
  <c r="X166" i="6"/>
  <c r="Z166" i="6"/>
  <c r="AA165" i="6"/>
  <c r="AA166" i="6"/>
  <c r="AB165" i="6"/>
  <c r="AB166" i="6"/>
  <c r="AC165" i="6"/>
  <c r="AC166" i="6"/>
  <c r="AD165" i="6"/>
  <c r="AD166" i="6"/>
  <c r="AE165" i="6"/>
  <c r="AE166" i="6"/>
  <c r="AF165" i="6"/>
  <c r="AF166" i="6"/>
  <c r="G165" i="6"/>
  <c r="G166" i="6"/>
  <c r="E164" i="6"/>
  <c r="F178" i="6" s="1"/>
  <c r="D164" i="6"/>
  <c r="M165" i="6"/>
  <c r="M166" i="6" s="1"/>
  <c r="N165" i="6"/>
  <c r="N166" i="6" s="1"/>
  <c r="D163" i="6"/>
  <c r="E163" i="6"/>
  <c r="F177" i="6" s="1"/>
  <c r="E162" i="6"/>
  <c r="F176" i="6" s="1"/>
  <c r="Y165" i="6"/>
  <c r="Y166" i="6" s="1"/>
  <c r="Z165" i="6"/>
  <c r="D162" i="6"/>
  <c r="E161" i="6"/>
  <c r="F175" i="6" s="1"/>
  <c r="D161" i="6"/>
  <c r="F161" i="6"/>
  <c r="D160" i="6"/>
  <c r="D165" i="6" s="1"/>
  <c r="E160" i="6"/>
  <c r="F174" i="6" s="1"/>
  <c r="E159" i="6"/>
  <c r="F173" i="6" s="1"/>
  <c r="D159" i="6"/>
  <c r="F159" i="6"/>
  <c r="D158" i="6"/>
  <c r="E158" i="6"/>
  <c r="F172" i="6" s="1"/>
  <c r="D157" i="6"/>
  <c r="E157" i="6"/>
  <c r="F171" i="6" s="1"/>
  <c r="D156" i="6"/>
  <c r="E156" i="6"/>
  <c r="F170" i="6" s="1"/>
  <c r="D155" i="6"/>
  <c r="E155" i="6"/>
  <c r="F169" i="6" s="1"/>
  <c r="D154" i="6"/>
  <c r="E154" i="6"/>
  <c r="F168" i="6" s="1"/>
  <c r="F95" i="6"/>
  <c r="G123" i="6"/>
  <c r="D153" i="6"/>
  <c r="E153" i="6"/>
  <c r="F167" i="6" s="1"/>
  <c r="D150" i="6"/>
  <c r="E150" i="6"/>
  <c r="F164" i="6" s="1"/>
  <c r="D149" i="6"/>
  <c r="E149" i="6"/>
  <c r="F163" i="6" s="1"/>
  <c r="D148" i="6"/>
  <c r="E148" i="6"/>
  <c r="F162" i="6" s="1"/>
  <c r="D147" i="6"/>
  <c r="E147" i="6"/>
  <c r="D146" i="6"/>
  <c r="E146" i="6"/>
  <c r="F160" i="6" s="1"/>
  <c r="D145" i="6"/>
  <c r="E145" i="6"/>
  <c r="F145" i="6"/>
  <c r="D144" i="6"/>
  <c r="E144" i="6"/>
  <c r="D143" i="6"/>
  <c r="E143" i="6"/>
  <c r="D142" i="6"/>
  <c r="E142" i="6"/>
  <c r="D141" i="6"/>
  <c r="E141" i="6"/>
  <c r="D140" i="6"/>
  <c r="E140" i="6"/>
  <c r="H151" i="6"/>
  <c r="H152" i="6"/>
  <c r="I151" i="6"/>
  <c r="I152" i="6"/>
  <c r="J151" i="6"/>
  <c r="J152" i="6"/>
  <c r="K151" i="6"/>
  <c r="K152" i="6"/>
  <c r="L151" i="6"/>
  <c r="L152" i="6"/>
  <c r="M151" i="6"/>
  <c r="M152" i="6"/>
  <c r="N151" i="6"/>
  <c r="N152" i="6"/>
  <c r="O151" i="6"/>
  <c r="O152" i="6"/>
  <c r="P151" i="6"/>
  <c r="P152" i="6"/>
  <c r="Q151" i="6"/>
  <c r="Q152" i="6"/>
  <c r="R151" i="6"/>
  <c r="R152" i="6"/>
  <c r="S151" i="6"/>
  <c r="S152" i="6"/>
  <c r="T151" i="6"/>
  <c r="T152" i="6"/>
  <c r="U151" i="6"/>
  <c r="U152" i="6"/>
  <c r="V151" i="6"/>
  <c r="V152" i="6"/>
  <c r="W151" i="6"/>
  <c r="W152" i="6"/>
  <c r="X151" i="6"/>
  <c r="X152" i="6"/>
  <c r="Y151" i="6"/>
  <c r="Y152" i="6"/>
  <c r="Z151" i="6"/>
  <c r="Z152" i="6"/>
  <c r="AA151" i="6"/>
  <c r="AA152" i="6"/>
  <c r="AB151" i="6"/>
  <c r="AB152" i="6"/>
  <c r="AC151" i="6"/>
  <c r="AC152" i="6"/>
  <c r="AD151" i="6"/>
  <c r="AD152" i="6"/>
  <c r="AE151" i="6"/>
  <c r="AE152" i="6"/>
  <c r="AF151" i="6"/>
  <c r="AF152" i="6"/>
  <c r="AI151" i="6"/>
  <c r="AI152" i="6"/>
  <c r="AJ151" i="6"/>
  <c r="AJ152" i="6"/>
  <c r="AL151" i="6"/>
  <c r="AL152" i="6"/>
  <c r="G151" i="6"/>
  <c r="G152" i="6"/>
  <c r="E139" i="6"/>
  <c r="F153" i="6" s="1"/>
  <c r="D139" i="6"/>
  <c r="D136" i="6"/>
  <c r="E136" i="6"/>
  <c r="F150" i="6"/>
  <c r="D135" i="6"/>
  <c r="E135" i="6"/>
  <c r="D134" i="6"/>
  <c r="E134" i="6"/>
  <c r="F148" i="6"/>
  <c r="D133" i="6"/>
  <c r="E133" i="6"/>
  <c r="F147" i="6"/>
  <c r="D132" i="6"/>
  <c r="E132" i="6"/>
  <c r="F146" i="6"/>
  <c r="D131" i="6"/>
  <c r="E131" i="6"/>
  <c r="H137" i="6"/>
  <c r="H138" i="6"/>
  <c r="D130" i="6"/>
  <c r="E130" i="6"/>
  <c r="D129" i="6"/>
  <c r="E129" i="6"/>
  <c r="F143" i="6"/>
  <c r="D128" i="6"/>
  <c r="E128" i="6"/>
  <c r="F142" i="6"/>
  <c r="D127" i="6"/>
  <c r="E127" i="6"/>
  <c r="F141" i="6"/>
  <c r="D126" i="6"/>
  <c r="E126" i="6"/>
  <c r="F140" i="6"/>
  <c r="AL137" i="6"/>
  <c r="AL138" i="6"/>
  <c r="AJ137" i="6"/>
  <c r="AJ138" i="6"/>
  <c r="AI137" i="6"/>
  <c r="AI138" i="6"/>
  <c r="AF137" i="6"/>
  <c r="AF138" i="6"/>
  <c r="AE137" i="6"/>
  <c r="AE138" i="6"/>
  <c r="AD137" i="6"/>
  <c r="AD138" i="6"/>
  <c r="AC137" i="6"/>
  <c r="AC138" i="6"/>
  <c r="AB137" i="6"/>
  <c r="AB138" i="6"/>
  <c r="AA137" i="6"/>
  <c r="AA138" i="6"/>
  <c r="Z137" i="6"/>
  <c r="Z138" i="6"/>
  <c r="Y137" i="6"/>
  <c r="Y138" i="6"/>
  <c r="X137" i="6"/>
  <c r="X138" i="6"/>
  <c r="W137" i="6"/>
  <c r="W138" i="6"/>
  <c r="V137" i="6"/>
  <c r="V138" i="6"/>
  <c r="U137" i="6"/>
  <c r="U138" i="6"/>
  <c r="T137" i="6"/>
  <c r="T138" i="6"/>
  <c r="S137" i="6"/>
  <c r="S138" i="6"/>
  <c r="R137" i="6"/>
  <c r="R138" i="6"/>
  <c r="Q137" i="6"/>
  <c r="Q138" i="6"/>
  <c r="P137" i="6"/>
  <c r="P138" i="6"/>
  <c r="O137" i="6"/>
  <c r="O138" i="6"/>
  <c r="N137" i="6"/>
  <c r="N138" i="6"/>
  <c r="M137" i="6"/>
  <c r="M138" i="6"/>
  <c r="L137" i="6"/>
  <c r="L138" i="6"/>
  <c r="K137" i="6"/>
  <c r="K138" i="6"/>
  <c r="J137" i="6"/>
  <c r="J138" i="6"/>
  <c r="I137" i="6"/>
  <c r="I138" i="6"/>
  <c r="G137" i="6"/>
  <c r="G138" i="6"/>
  <c r="E125" i="6"/>
  <c r="E137" i="6"/>
  <c r="D125" i="6"/>
  <c r="D137" i="6"/>
  <c r="D122" i="6"/>
  <c r="E122" i="6"/>
  <c r="F136" i="6"/>
  <c r="D121" i="6"/>
  <c r="E121" i="6"/>
  <c r="F135" i="6"/>
  <c r="I123" i="6"/>
  <c r="I124" i="6"/>
  <c r="D120" i="6"/>
  <c r="E120" i="6"/>
  <c r="F134" i="6"/>
  <c r="D119" i="6"/>
  <c r="E119" i="6"/>
  <c r="F133" i="6"/>
  <c r="M123" i="6"/>
  <c r="M124" i="6"/>
  <c r="N123" i="6"/>
  <c r="N124" i="6"/>
  <c r="D118" i="6"/>
  <c r="E118" i="6"/>
  <c r="F132" i="6"/>
  <c r="H123" i="6"/>
  <c r="H124" i="6"/>
  <c r="J123" i="6"/>
  <c r="J124" i="6"/>
  <c r="K123" i="6"/>
  <c r="K124" i="6"/>
  <c r="L123" i="6"/>
  <c r="L124" i="6"/>
  <c r="O123" i="6"/>
  <c r="O124" i="6"/>
  <c r="P123" i="6"/>
  <c r="P124" i="6"/>
  <c r="Q123" i="6"/>
  <c r="Q124" i="6"/>
  <c r="R123" i="6"/>
  <c r="R124" i="6"/>
  <c r="S123" i="6"/>
  <c r="S124" i="6"/>
  <c r="U123" i="6"/>
  <c r="U124" i="6"/>
  <c r="V123" i="6"/>
  <c r="V124" i="6"/>
  <c r="W123" i="6"/>
  <c r="W124" i="6"/>
  <c r="X123" i="6"/>
  <c r="X124" i="6"/>
  <c r="Y123" i="6"/>
  <c r="Y124" i="6"/>
  <c r="Z123" i="6"/>
  <c r="Z124" i="6"/>
  <c r="AA123" i="6"/>
  <c r="AA124" i="6"/>
  <c r="AB123" i="6"/>
  <c r="AB124" i="6"/>
  <c r="AC123" i="6"/>
  <c r="AC124" i="6"/>
  <c r="AD123" i="6"/>
  <c r="AD124" i="6"/>
  <c r="AE123" i="6"/>
  <c r="AE124" i="6"/>
  <c r="AF123" i="6"/>
  <c r="AF124" i="6"/>
  <c r="AI123" i="6"/>
  <c r="AI124" i="6"/>
  <c r="AJ123" i="6"/>
  <c r="AJ124" i="6"/>
  <c r="AL123" i="6"/>
  <c r="AL124" i="6"/>
  <c r="G124" i="6"/>
  <c r="D117" i="6"/>
  <c r="E117" i="6"/>
  <c r="T123" i="6"/>
  <c r="T124" i="6"/>
  <c r="D116" i="6"/>
  <c r="E116" i="6"/>
  <c r="E111" i="6"/>
  <c r="E112" i="6"/>
  <c r="E123" i="6"/>
  <c r="E113" i="6"/>
  <c r="E114" i="6"/>
  <c r="E115" i="6"/>
  <c r="F129" i="6"/>
  <c r="E97" i="6"/>
  <c r="F97" i="6"/>
  <c r="E98" i="6"/>
  <c r="F98" i="6"/>
  <c r="E99" i="6"/>
  <c r="F113" i="6"/>
  <c r="E100" i="6"/>
  <c r="F100" i="6"/>
  <c r="E101" i="6"/>
  <c r="F115" i="6"/>
  <c r="E83" i="6"/>
  <c r="E84" i="6"/>
  <c r="E85" i="6"/>
  <c r="E86" i="6"/>
  <c r="E87" i="6"/>
  <c r="F101" i="6"/>
  <c r="D111" i="6"/>
  <c r="D112" i="6"/>
  <c r="D113" i="6"/>
  <c r="D114" i="6"/>
  <c r="D115" i="6"/>
  <c r="D97" i="6"/>
  <c r="D98" i="6"/>
  <c r="D99" i="6"/>
  <c r="D100" i="6"/>
  <c r="D101" i="6"/>
  <c r="D106" i="6"/>
  <c r="E102" i="6"/>
  <c r="F102" i="6"/>
  <c r="E103" i="6"/>
  <c r="F103" i="6"/>
  <c r="E104" i="6"/>
  <c r="E105" i="6"/>
  <c r="F105" i="6"/>
  <c r="E106" i="6"/>
  <c r="E107" i="6"/>
  <c r="F107" i="6"/>
  <c r="E108" i="6"/>
  <c r="F108" i="6"/>
  <c r="E88" i="6"/>
  <c r="E89" i="6"/>
  <c r="E90" i="6"/>
  <c r="E91" i="6"/>
  <c r="E92" i="6"/>
  <c r="E93" i="6"/>
  <c r="E94" i="6"/>
  <c r="AL109" i="6"/>
  <c r="AL110" i="6"/>
  <c r="AJ109" i="6"/>
  <c r="AJ110" i="6"/>
  <c r="AI109" i="6"/>
  <c r="AI110" i="6"/>
  <c r="AF109" i="6"/>
  <c r="AF110" i="6"/>
  <c r="AE109" i="6"/>
  <c r="AE110" i="6"/>
  <c r="AD109" i="6"/>
  <c r="AD110" i="6"/>
  <c r="AC109" i="6"/>
  <c r="AC110" i="6"/>
  <c r="AB109" i="6"/>
  <c r="AB110" i="6"/>
  <c r="AA109" i="6"/>
  <c r="AA110" i="6"/>
  <c r="Z109" i="6"/>
  <c r="Z110" i="6"/>
  <c r="Y109" i="6"/>
  <c r="Y110" i="6"/>
  <c r="X109" i="6"/>
  <c r="X110" i="6"/>
  <c r="W109" i="6"/>
  <c r="W110" i="6"/>
  <c r="V109" i="6"/>
  <c r="V110" i="6"/>
  <c r="U109" i="6"/>
  <c r="U110" i="6"/>
  <c r="T109" i="6"/>
  <c r="T110" i="6"/>
  <c r="S109" i="6"/>
  <c r="S110" i="6"/>
  <c r="R109" i="6"/>
  <c r="R110" i="6"/>
  <c r="Q109" i="6"/>
  <c r="Q110" i="6"/>
  <c r="P109" i="6"/>
  <c r="P110" i="6"/>
  <c r="O109" i="6"/>
  <c r="O110" i="6"/>
  <c r="N109" i="6"/>
  <c r="N110" i="6"/>
  <c r="M109" i="6"/>
  <c r="M110" i="6"/>
  <c r="L109" i="6"/>
  <c r="L110" i="6"/>
  <c r="K109" i="6"/>
  <c r="K110" i="6"/>
  <c r="J109" i="6"/>
  <c r="J110" i="6"/>
  <c r="I109" i="6"/>
  <c r="I110" i="6"/>
  <c r="H109" i="6"/>
  <c r="H110" i="6"/>
  <c r="G109" i="6"/>
  <c r="G110" i="6"/>
  <c r="D83" i="6"/>
  <c r="D84" i="6"/>
  <c r="D85" i="6"/>
  <c r="D86" i="6"/>
  <c r="D87" i="6"/>
  <c r="D88" i="6"/>
  <c r="D89" i="6"/>
  <c r="D90" i="6"/>
  <c r="D91" i="6"/>
  <c r="D92" i="6"/>
  <c r="D93" i="6"/>
  <c r="D94" i="6"/>
  <c r="D102" i="6"/>
  <c r="D103" i="6"/>
  <c r="D104" i="6"/>
  <c r="D105" i="6"/>
  <c r="D107" i="6"/>
  <c r="D108" i="6"/>
  <c r="E69" i="6"/>
  <c r="F83" i="6"/>
  <c r="E70" i="6"/>
  <c r="F84" i="6"/>
  <c r="E71" i="6"/>
  <c r="E72" i="6"/>
  <c r="E73" i="6"/>
  <c r="E74" i="6"/>
  <c r="E75" i="6"/>
  <c r="E76" i="6"/>
  <c r="E77" i="6"/>
  <c r="F91" i="6"/>
  <c r="E78" i="6"/>
  <c r="E79" i="6"/>
  <c r="F93" i="6"/>
  <c r="E80" i="6"/>
  <c r="AL95" i="6"/>
  <c r="AL96" i="6"/>
  <c r="AK96" i="6"/>
  <c r="AI95" i="6"/>
  <c r="AI96" i="6"/>
  <c r="AJ95" i="6"/>
  <c r="AJ96" i="6"/>
  <c r="AF95" i="6"/>
  <c r="I95" i="6"/>
  <c r="I96" i="6"/>
  <c r="J95" i="6"/>
  <c r="J96" i="6"/>
  <c r="K95" i="6"/>
  <c r="K96" i="6"/>
  <c r="L95" i="6"/>
  <c r="L96" i="6"/>
  <c r="M95" i="6"/>
  <c r="M96" i="6"/>
  <c r="N95" i="6"/>
  <c r="N96" i="6"/>
  <c r="O95" i="6"/>
  <c r="O96" i="6"/>
  <c r="P95" i="6"/>
  <c r="P96" i="6"/>
  <c r="Q95" i="6"/>
  <c r="Q96" i="6"/>
  <c r="R95" i="6"/>
  <c r="R96" i="6"/>
  <c r="S95" i="6"/>
  <c r="S96" i="6"/>
  <c r="T95" i="6"/>
  <c r="T96" i="6"/>
  <c r="U95" i="6"/>
  <c r="U96" i="6"/>
  <c r="V95" i="6"/>
  <c r="V96" i="6"/>
  <c r="W95" i="6"/>
  <c r="W96" i="6"/>
  <c r="X95" i="6"/>
  <c r="X96" i="6"/>
  <c r="Y95" i="6"/>
  <c r="Y96" i="6"/>
  <c r="Z95" i="6"/>
  <c r="Z96" i="6"/>
  <c r="AA95" i="6"/>
  <c r="AA96" i="6"/>
  <c r="AB95" i="6"/>
  <c r="AB96" i="6"/>
  <c r="AC95" i="6"/>
  <c r="AC96" i="6"/>
  <c r="AD95" i="6"/>
  <c r="AD96" i="6"/>
  <c r="AE95" i="6"/>
  <c r="AE96" i="6"/>
  <c r="H95" i="6"/>
  <c r="H96" i="6"/>
  <c r="G95" i="6"/>
  <c r="G96" i="6"/>
  <c r="D69" i="6"/>
  <c r="D70" i="6"/>
  <c r="D81" i="6"/>
  <c r="D71" i="6"/>
  <c r="D72" i="6"/>
  <c r="D73" i="6"/>
  <c r="D74" i="6"/>
  <c r="D75" i="6"/>
  <c r="D76" i="6"/>
  <c r="D77" i="6"/>
  <c r="D78" i="6"/>
  <c r="D79" i="6"/>
  <c r="D80" i="6"/>
  <c r="AI26" i="6"/>
  <c r="AI40" i="6"/>
  <c r="AI53" i="6"/>
  <c r="AI54" i="6"/>
  <c r="AI67" i="6"/>
  <c r="AI68" i="6"/>
  <c r="AI81" i="6"/>
  <c r="AI82" i="6"/>
  <c r="F89" i="6"/>
  <c r="E55" i="6"/>
  <c r="F69" i="6"/>
  <c r="E56" i="6"/>
  <c r="F70" i="6"/>
  <c r="E57" i="6"/>
  <c r="E58" i="6"/>
  <c r="F72" i="6"/>
  <c r="E59" i="6"/>
  <c r="F73" i="6"/>
  <c r="F86" i="6"/>
  <c r="F87" i="6"/>
  <c r="F85" i="6"/>
  <c r="E60" i="6"/>
  <c r="F74" i="6"/>
  <c r="E61" i="6"/>
  <c r="E62" i="6"/>
  <c r="E63" i="6"/>
  <c r="E64" i="6"/>
  <c r="E65" i="6"/>
  <c r="E66" i="6"/>
  <c r="E67" i="6"/>
  <c r="E41" i="6"/>
  <c r="E42" i="6"/>
  <c r="E43" i="6"/>
  <c r="E44" i="6"/>
  <c r="E45" i="6"/>
  <c r="E46" i="6"/>
  <c r="E47" i="6"/>
  <c r="E48" i="6"/>
  <c r="E49" i="6"/>
  <c r="E50" i="6"/>
  <c r="E51" i="6"/>
  <c r="E52" i="6"/>
  <c r="D55" i="6"/>
  <c r="D56" i="6"/>
  <c r="D57" i="6"/>
  <c r="D58" i="6"/>
  <c r="D59" i="6"/>
  <c r="D60" i="6"/>
  <c r="D61" i="6"/>
  <c r="D62" i="6"/>
  <c r="D63" i="6"/>
  <c r="D64" i="6"/>
  <c r="D65" i="6"/>
  <c r="D66" i="6"/>
  <c r="G81" i="6"/>
  <c r="G82" i="6"/>
  <c r="AL81" i="6"/>
  <c r="AL82" i="6"/>
  <c r="AK82" i="6"/>
  <c r="AJ81" i="6"/>
  <c r="AJ82" i="6"/>
  <c r="AF81" i="6"/>
  <c r="AF82" i="6"/>
  <c r="AE81" i="6"/>
  <c r="AE82" i="6"/>
  <c r="AD81" i="6"/>
  <c r="AD82" i="6"/>
  <c r="AC81" i="6"/>
  <c r="AC82" i="6"/>
  <c r="AB81" i="6"/>
  <c r="AB82" i="6"/>
  <c r="AA81" i="6"/>
  <c r="AA82" i="6"/>
  <c r="Z81" i="6"/>
  <c r="Z82" i="6"/>
  <c r="Y81" i="6"/>
  <c r="Y82" i="6"/>
  <c r="X81" i="6"/>
  <c r="X82" i="6"/>
  <c r="W81" i="6"/>
  <c r="W82" i="6"/>
  <c r="V81" i="6"/>
  <c r="V82" i="6"/>
  <c r="U81" i="6"/>
  <c r="U82" i="6"/>
  <c r="T81" i="6"/>
  <c r="T82" i="6"/>
  <c r="S81" i="6"/>
  <c r="S82" i="6"/>
  <c r="R81" i="6"/>
  <c r="R82" i="6"/>
  <c r="Q81" i="6"/>
  <c r="Q82" i="6"/>
  <c r="P81" i="6"/>
  <c r="P82" i="6"/>
  <c r="O81" i="6"/>
  <c r="O82" i="6"/>
  <c r="N81" i="6"/>
  <c r="N82" i="6"/>
  <c r="M81" i="6"/>
  <c r="M82" i="6"/>
  <c r="L81" i="6"/>
  <c r="L82" i="6"/>
  <c r="K81" i="6"/>
  <c r="K82" i="6"/>
  <c r="J81" i="6"/>
  <c r="J82" i="6"/>
  <c r="I81" i="6"/>
  <c r="I82" i="6"/>
  <c r="H81" i="6"/>
  <c r="H82" i="6"/>
  <c r="F79" i="6"/>
  <c r="F77" i="6"/>
  <c r="F75" i="6"/>
  <c r="AL53" i="6"/>
  <c r="AL67" i="6"/>
  <c r="AL68" i="6"/>
  <c r="AJ53" i="6"/>
  <c r="AJ67" i="6"/>
  <c r="AJ68" i="6"/>
  <c r="AF53" i="6"/>
  <c r="AF67" i="6"/>
  <c r="AF68" i="6"/>
  <c r="AE53" i="6"/>
  <c r="AE67" i="6"/>
  <c r="AE68" i="6"/>
  <c r="AD53" i="6"/>
  <c r="AD54" i="6"/>
  <c r="AD67" i="6"/>
  <c r="AD68" i="6"/>
  <c r="AC53" i="6"/>
  <c r="AC67" i="6"/>
  <c r="AC68" i="6"/>
  <c r="AB53" i="6"/>
  <c r="AB67" i="6"/>
  <c r="AB68" i="6"/>
  <c r="AA53" i="6"/>
  <c r="AA67" i="6"/>
  <c r="AA68" i="6"/>
  <c r="Z53" i="6"/>
  <c r="Z67" i="6"/>
  <c r="Z68" i="6"/>
  <c r="Y53" i="6"/>
  <c r="Y67" i="6"/>
  <c r="Y68" i="6"/>
  <c r="X53" i="6"/>
  <c r="X67" i="6"/>
  <c r="X68" i="6"/>
  <c r="W53" i="6"/>
  <c r="W67" i="6"/>
  <c r="W68" i="6"/>
  <c r="V53" i="6"/>
  <c r="V67" i="6"/>
  <c r="V68" i="6"/>
  <c r="U53" i="6"/>
  <c r="U67" i="6"/>
  <c r="U68" i="6"/>
  <c r="T53" i="6"/>
  <c r="T67" i="6"/>
  <c r="T68" i="6"/>
  <c r="S53" i="6"/>
  <c r="S67" i="6"/>
  <c r="S68" i="6"/>
  <c r="R53" i="6"/>
  <c r="R67" i="6"/>
  <c r="R68" i="6"/>
  <c r="Q53" i="6"/>
  <c r="Q67" i="6"/>
  <c r="Q68" i="6"/>
  <c r="P53" i="6"/>
  <c r="P67" i="6"/>
  <c r="P68" i="6"/>
  <c r="O53" i="6"/>
  <c r="O67" i="6"/>
  <c r="O68" i="6"/>
  <c r="N53" i="6"/>
  <c r="N67" i="6"/>
  <c r="N68" i="6"/>
  <c r="M53" i="6"/>
  <c r="M67" i="6"/>
  <c r="M68" i="6"/>
  <c r="L53" i="6"/>
  <c r="L67" i="6"/>
  <c r="L68" i="6"/>
  <c r="K53" i="6"/>
  <c r="K67" i="6"/>
  <c r="K68" i="6"/>
  <c r="J53" i="6"/>
  <c r="J67" i="6"/>
  <c r="J68" i="6"/>
  <c r="I53" i="6"/>
  <c r="I67" i="6"/>
  <c r="I68" i="6"/>
  <c r="H53" i="6"/>
  <c r="H67" i="6"/>
  <c r="H68" i="6"/>
  <c r="G53" i="6"/>
  <c r="G67" i="6"/>
  <c r="G68" i="6"/>
  <c r="D41" i="6"/>
  <c r="D42" i="6"/>
  <c r="D53" i="6"/>
  <c r="D43" i="6"/>
  <c r="D44" i="6"/>
  <c r="D45" i="6"/>
  <c r="D46" i="6"/>
  <c r="D47" i="6"/>
  <c r="D48" i="6"/>
  <c r="D49" i="6"/>
  <c r="D50" i="6"/>
  <c r="D51" i="6"/>
  <c r="D52" i="6"/>
  <c r="D67" i="6"/>
  <c r="AL54" i="6"/>
  <c r="AJ54" i="6"/>
  <c r="AF39" i="6"/>
  <c r="AF54" i="6"/>
  <c r="AE39" i="6"/>
  <c r="AE54" i="6"/>
  <c r="AD39" i="6"/>
  <c r="AC39" i="6"/>
  <c r="AC54" i="6"/>
  <c r="AB39" i="6"/>
  <c r="AB54" i="6"/>
  <c r="AA39" i="6"/>
  <c r="AA54" i="6"/>
  <c r="Z39" i="6"/>
  <c r="Z54" i="6"/>
  <c r="Y39" i="6"/>
  <c r="Y54" i="6"/>
  <c r="X39" i="6"/>
  <c r="X54" i="6"/>
  <c r="W39" i="6"/>
  <c r="W54" i="6"/>
  <c r="V39" i="6"/>
  <c r="V54" i="6"/>
  <c r="U39" i="6"/>
  <c r="U54" i="6"/>
  <c r="T39" i="6"/>
  <c r="T54" i="6"/>
  <c r="S39" i="6"/>
  <c r="S54" i="6"/>
  <c r="R39" i="6"/>
  <c r="R54" i="6"/>
  <c r="Q39" i="6"/>
  <c r="Q54" i="6"/>
  <c r="P39" i="6"/>
  <c r="P54" i="6"/>
  <c r="O39" i="6"/>
  <c r="O54" i="6"/>
  <c r="N39" i="6"/>
  <c r="N54" i="6"/>
  <c r="M39" i="6"/>
  <c r="L39" i="6"/>
  <c r="K39" i="6"/>
  <c r="J39" i="6"/>
  <c r="I39" i="6"/>
  <c r="H39" i="6"/>
  <c r="G39" i="6"/>
  <c r="E27" i="6"/>
  <c r="F41" i="6"/>
  <c r="E28" i="6"/>
  <c r="E29" i="6"/>
  <c r="F43" i="6"/>
  <c r="E30" i="6"/>
  <c r="E31" i="6"/>
  <c r="F45" i="6"/>
  <c r="E32" i="6"/>
  <c r="E33" i="6"/>
  <c r="F47" i="6"/>
  <c r="E34" i="6"/>
  <c r="E35" i="6"/>
  <c r="E36" i="6"/>
  <c r="E37" i="6"/>
  <c r="F51" i="6"/>
  <c r="E38" i="6"/>
  <c r="E39" i="6"/>
  <c r="D27" i="6"/>
  <c r="D28" i="6"/>
  <c r="D29" i="6"/>
  <c r="D30" i="6"/>
  <c r="D31" i="6"/>
  <c r="D32" i="6"/>
  <c r="D33" i="6"/>
  <c r="D34" i="6"/>
  <c r="D35" i="6"/>
  <c r="D36" i="6"/>
  <c r="D37" i="6"/>
  <c r="D38" i="6"/>
  <c r="AL40" i="6"/>
  <c r="AJ40" i="6"/>
  <c r="AF25" i="6"/>
  <c r="AE25" i="6"/>
  <c r="AE26" i="6"/>
  <c r="AD25" i="6"/>
  <c r="AD40" i="6"/>
  <c r="AC25" i="6"/>
  <c r="AC26" i="6"/>
  <c r="AB25" i="6"/>
  <c r="AA25" i="6"/>
  <c r="AA26" i="6"/>
  <c r="Z25" i="6"/>
  <c r="Y25" i="6"/>
  <c r="Y26" i="6"/>
  <c r="X25" i="6"/>
  <c r="W25" i="6"/>
  <c r="W26" i="6"/>
  <c r="V25" i="6"/>
  <c r="U25" i="6"/>
  <c r="U26" i="6"/>
  <c r="T25" i="6"/>
  <c r="S25" i="6"/>
  <c r="R25" i="6"/>
  <c r="R26" i="6"/>
  <c r="Q25" i="6"/>
  <c r="Q26" i="6"/>
  <c r="P25" i="6"/>
  <c r="O25" i="6"/>
  <c r="O26" i="6"/>
  <c r="N25" i="6"/>
  <c r="M25" i="6"/>
  <c r="M26" i="6"/>
  <c r="L25" i="6"/>
  <c r="L40" i="6"/>
  <c r="K25" i="6"/>
  <c r="J25" i="6"/>
  <c r="J26" i="6"/>
  <c r="I25" i="6"/>
  <c r="I26" i="6"/>
  <c r="H25" i="6"/>
  <c r="G25" i="6"/>
  <c r="G26" i="6"/>
  <c r="E13" i="6"/>
  <c r="E14" i="6"/>
  <c r="F28" i="6"/>
  <c r="E15" i="6"/>
  <c r="E16" i="6"/>
  <c r="F30" i="6"/>
  <c r="E17" i="6"/>
  <c r="E18" i="6"/>
  <c r="F32" i="6"/>
  <c r="E19" i="6"/>
  <c r="E20" i="6"/>
  <c r="F34" i="6"/>
  <c r="E21" i="6"/>
  <c r="F35" i="6"/>
  <c r="E22" i="6"/>
  <c r="F36" i="6"/>
  <c r="E23" i="6"/>
  <c r="E24" i="6"/>
  <c r="F38" i="6"/>
  <c r="D13" i="6"/>
  <c r="D14" i="6"/>
  <c r="D15" i="6"/>
  <c r="D16" i="6"/>
  <c r="D17" i="6"/>
  <c r="D18" i="6"/>
  <c r="D19" i="6"/>
  <c r="D20" i="6"/>
  <c r="D21" i="6"/>
  <c r="D22" i="6"/>
  <c r="D23" i="6"/>
  <c r="D24" i="6"/>
  <c r="D12" i="6"/>
  <c r="AL26" i="6"/>
  <c r="AJ26" i="6"/>
  <c r="AF26" i="6"/>
  <c r="AD26" i="6"/>
  <c r="AB26" i="6"/>
  <c r="Z26" i="6"/>
  <c r="S26" i="6"/>
  <c r="K26" i="6"/>
  <c r="E12" i="6"/>
  <c r="F12" i="6"/>
  <c r="F66" i="6"/>
  <c r="F65" i="6"/>
  <c r="F64" i="6"/>
  <c r="F63" i="6"/>
  <c r="F62" i="6"/>
  <c r="F61" i="6"/>
  <c r="F60" i="6"/>
  <c r="F59" i="6"/>
  <c r="F58" i="6"/>
  <c r="F57" i="6"/>
  <c r="F56" i="6"/>
  <c r="F55" i="6"/>
  <c r="F52" i="6"/>
  <c r="F50" i="6"/>
  <c r="F48" i="6"/>
  <c r="F46" i="6"/>
  <c r="F44" i="6"/>
  <c r="F42" i="6"/>
  <c r="F37" i="6"/>
  <c r="F33" i="6"/>
  <c r="F31" i="6"/>
  <c r="F29" i="6"/>
  <c r="F27" i="6"/>
  <c r="E11" i="6"/>
  <c r="F11" i="6"/>
  <c r="E10" i="6"/>
  <c r="E9" i="6"/>
  <c r="D11" i="6"/>
  <c r="D10" i="6"/>
  <c r="D9" i="6"/>
  <c r="F10" i="6"/>
  <c r="E25" i="6"/>
  <c r="F25" i="6"/>
  <c r="H26" i="6"/>
  <c r="L26" i="6"/>
  <c r="N26" i="6"/>
  <c r="P26" i="6"/>
  <c r="T26" i="6"/>
  <c r="V26" i="6"/>
  <c r="X26" i="6"/>
  <c r="E40" i="6"/>
  <c r="I40" i="6"/>
  <c r="K40" i="6"/>
  <c r="M40" i="6"/>
  <c r="I54" i="6"/>
  <c r="M54" i="6"/>
  <c r="D39" i="6"/>
  <c r="F49" i="6"/>
  <c r="H54" i="6"/>
  <c r="H40" i="6"/>
  <c r="J54" i="6"/>
  <c r="L54" i="6"/>
  <c r="R40" i="6"/>
  <c r="V40" i="6"/>
  <c r="Z40" i="6"/>
  <c r="G54" i="6"/>
  <c r="K54" i="6"/>
  <c r="E53" i="6"/>
  <c r="E54" i="6"/>
  <c r="F80" i="6"/>
  <c r="F78" i="6"/>
  <c r="F76" i="6"/>
  <c r="E81" i="6"/>
  <c r="F71" i="6"/>
  <c r="D95" i="6"/>
  <c r="D96" i="6"/>
  <c r="F118" i="6"/>
  <c r="F104" i="6"/>
  <c r="N40" i="6"/>
  <c r="P40" i="6"/>
  <c r="Q40" i="6"/>
  <c r="S40" i="6"/>
  <c r="T40" i="6"/>
  <c r="W40" i="6"/>
  <c r="X40" i="6"/>
  <c r="Y40" i="6"/>
  <c r="AB40" i="6"/>
  <c r="AC40" i="6"/>
  <c r="AE40" i="6"/>
  <c r="AF40" i="6"/>
  <c r="F94" i="6"/>
  <c r="F92" i="6"/>
  <c r="F90" i="6"/>
  <c r="E95" i="6"/>
  <c r="F88" i="6"/>
  <c r="F111" i="6"/>
  <c r="E82" i="6"/>
  <c r="F53" i="6"/>
  <c r="F99" i="6"/>
  <c r="F106" i="6"/>
  <c r="F127" i="6"/>
  <c r="D25" i="6"/>
  <c r="D26" i="6"/>
  <c r="AA40" i="6"/>
  <c r="U40" i="6"/>
  <c r="J40" i="6"/>
  <c r="O40" i="6"/>
  <c r="G40" i="6"/>
  <c r="F39" i="6"/>
  <c r="E26" i="6"/>
  <c r="F81" i="6"/>
  <c r="F67" i="6"/>
  <c r="E68" i="6"/>
  <c r="F131" i="6"/>
  <c r="F144" i="6"/>
  <c r="D40" i="6"/>
  <c r="E96" i="6"/>
  <c r="D123" i="6"/>
  <c r="D124" i="6"/>
  <c r="F130" i="6"/>
  <c r="E151" i="6"/>
  <c r="F151" i="6" s="1"/>
  <c r="E152" i="6"/>
  <c r="F139" i="6"/>
  <c r="F125" i="6"/>
  <c r="F126" i="6"/>
  <c r="D54" i="6"/>
  <c r="D68" i="6"/>
  <c r="D82" i="6"/>
  <c r="F123" i="6"/>
  <c r="F137" i="6"/>
  <c r="D138" i="6"/>
  <c r="F119" i="6"/>
  <c r="E138" i="6"/>
  <c r="D109" i="6"/>
  <c r="D110" i="6"/>
  <c r="F114" i="6"/>
  <c r="F112" i="6"/>
  <c r="F117" i="6"/>
  <c r="F116" i="6"/>
  <c r="F121" i="6"/>
  <c r="E124" i="6"/>
  <c r="E109" i="6"/>
  <c r="F128" i="6"/>
  <c r="F122" i="6"/>
  <c r="F120" i="6"/>
  <c r="F109" i="6"/>
  <c r="E110" i="6"/>
  <c r="E165" i="6" l="1"/>
  <c r="E180" i="6"/>
  <c r="D166" i="6"/>
  <c r="F154" i="6"/>
  <c r="F155" i="6"/>
  <c r="F156" i="6"/>
  <c r="F157" i="6"/>
  <c r="F158" i="6"/>
  <c r="D180" i="6"/>
  <c r="D151" i="6"/>
  <c r="D152" i="6" s="1"/>
  <c r="F149" i="6"/>
  <c r="E166" i="6"/>
</calcChain>
</file>

<file path=xl/sharedStrings.xml><?xml version="1.0" encoding="utf-8"?>
<sst xmlns="http://schemas.openxmlformats.org/spreadsheetml/2006/main" count="347" uniqueCount="101">
  <si>
    <t>　　機 種 名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</si>
  <si>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</si>
  <si>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</si>
  <si>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</si>
  <si>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</si>
  <si>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</si>
  <si>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</si>
  <si>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</si>
  <si>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</si>
  <si>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</si>
  <si>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</si>
  <si>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</si>
  <si>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</si>
  <si>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台</t>
  </si>
  <si>
    <t>財務省　：　貿易月報</t>
  </si>
  <si>
    <t>せん断機</t>
  </si>
  <si>
    <t>　年　月</t>
    <phoneticPr fontId="12"/>
  </si>
  <si>
    <t>(プレスを含む、複合機を含む）</t>
    <rPh sb="5" eb="6">
      <t>フク</t>
    </rPh>
    <rPh sb="8" eb="11">
      <t>フクゴウキ</t>
    </rPh>
    <rPh sb="12" eb="13">
      <t>フク</t>
    </rPh>
    <phoneticPr fontId="12"/>
  </si>
  <si>
    <t>液 圧 プ レ ス</t>
  </si>
  <si>
    <t>引抜き機</t>
  </si>
  <si>
    <t>取り除くことなく加工するもの)</t>
  </si>
  <si>
    <t xml:space="preserve"> (棒、管、管材、線他用）</t>
    <rPh sb="11" eb="12">
      <t>ヨウ</t>
    </rPh>
    <phoneticPr fontId="12"/>
  </si>
  <si>
    <t>ねじ転造盤</t>
  </si>
  <si>
    <t>線の加工機械</t>
  </si>
  <si>
    <t>その他の加工機械</t>
  </si>
  <si>
    <r>
      <t>8462</t>
    </r>
    <r>
      <rPr>
        <sz val="12"/>
        <rFont val="ＭＳ Ｐゴシック"/>
        <family val="3"/>
        <charset val="128"/>
      </rPr>
      <t>-</t>
    </r>
    <r>
      <rPr>
        <sz val="12"/>
        <rFont val="ＭＳ Ｐゴシック"/>
        <family val="3"/>
      </rPr>
      <t>99</t>
    </r>
    <r>
      <rPr>
        <sz val="12"/>
        <rFont val="ＭＳ Ｐゴシック"/>
        <family val="3"/>
        <charset val="128"/>
      </rPr>
      <t>-</t>
    </r>
    <r>
      <rPr>
        <sz val="12"/>
        <rFont val="ＭＳ Ｐゴシック"/>
        <family val="3"/>
      </rPr>
      <t>000</t>
    </r>
    <phoneticPr fontId="12"/>
  </si>
  <si>
    <r>
      <t>8462</t>
    </r>
    <r>
      <rPr>
        <sz val="12"/>
        <rFont val="ＭＳ Ｐゴシック"/>
        <family val="3"/>
        <charset val="128"/>
      </rPr>
      <t>-10-</t>
    </r>
    <r>
      <rPr>
        <sz val="12"/>
        <rFont val="ＭＳ Ｐゴシック"/>
        <family val="3"/>
      </rPr>
      <t>000</t>
    </r>
    <phoneticPr fontId="12"/>
  </si>
  <si>
    <r>
      <t>8462</t>
    </r>
    <r>
      <rPr>
        <sz val="12"/>
        <rFont val="ＭＳ Ｐゴシック"/>
        <family val="3"/>
        <charset val="128"/>
      </rPr>
      <t>-21-</t>
    </r>
    <r>
      <rPr>
        <sz val="12"/>
        <rFont val="ＭＳ Ｐゴシック"/>
        <family val="3"/>
      </rPr>
      <t>000</t>
    </r>
    <phoneticPr fontId="12"/>
  </si>
  <si>
    <r>
      <t>8462</t>
    </r>
    <r>
      <rPr>
        <sz val="12"/>
        <rFont val="ＭＳ Ｐゴシック"/>
        <family val="3"/>
        <charset val="128"/>
      </rPr>
      <t>-2</t>
    </r>
    <r>
      <rPr>
        <sz val="12"/>
        <rFont val="ＭＳ Ｐゴシック"/>
        <family val="3"/>
      </rPr>
      <t>9</t>
    </r>
    <r>
      <rPr>
        <sz val="12"/>
        <rFont val="ＭＳ Ｐゴシック"/>
        <family val="3"/>
        <charset val="128"/>
      </rPr>
      <t>-</t>
    </r>
    <r>
      <rPr>
        <sz val="12"/>
        <rFont val="ＭＳ Ｐゴシック"/>
        <family val="3"/>
      </rPr>
      <t>000</t>
    </r>
    <phoneticPr fontId="12"/>
  </si>
  <si>
    <r>
      <t>8462</t>
    </r>
    <r>
      <rPr>
        <sz val="12"/>
        <rFont val="ＭＳ Ｐゴシック"/>
        <family val="3"/>
        <charset val="128"/>
      </rPr>
      <t>-31-</t>
    </r>
    <r>
      <rPr>
        <sz val="12"/>
        <rFont val="ＭＳ Ｐゴシック"/>
        <family val="3"/>
      </rPr>
      <t>000</t>
    </r>
    <phoneticPr fontId="12"/>
  </si>
  <si>
    <r>
      <t>8462</t>
    </r>
    <r>
      <rPr>
        <sz val="12"/>
        <rFont val="ＭＳ Ｐゴシック"/>
        <family val="3"/>
        <charset val="128"/>
      </rPr>
      <t>-3</t>
    </r>
    <r>
      <rPr>
        <sz val="12"/>
        <rFont val="ＭＳ Ｐゴシック"/>
        <family val="3"/>
      </rPr>
      <t>9</t>
    </r>
    <r>
      <rPr>
        <sz val="12"/>
        <rFont val="ＭＳ Ｐゴシック"/>
        <family val="3"/>
        <charset val="128"/>
      </rPr>
      <t>-</t>
    </r>
    <r>
      <rPr>
        <sz val="12"/>
        <rFont val="ＭＳ Ｐゴシック"/>
        <family val="3"/>
      </rPr>
      <t>000</t>
    </r>
    <phoneticPr fontId="12"/>
  </si>
  <si>
    <r>
      <t>8462</t>
    </r>
    <r>
      <rPr>
        <sz val="12"/>
        <rFont val="ＭＳ Ｐゴシック"/>
        <family val="3"/>
        <charset val="128"/>
      </rPr>
      <t>-41-</t>
    </r>
    <r>
      <rPr>
        <sz val="12"/>
        <rFont val="ＭＳ Ｐゴシック"/>
        <family val="3"/>
      </rPr>
      <t>000</t>
    </r>
    <phoneticPr fontId="12"/>
  </si>
  <si>
    <r>
      <t>8462</t>
    </r>
    <r>
      <rPr>
        <sz val="12"/>
        <rFont val="ＭＳ Ｐゴシック"/>
        <family val="3"/>
        <charset val="128"/>
      </rPr>
      <t>-4</t>
    </r>
    <r>
      <rPr>
        <sz val="12"/>
        <rFont val="ＭＳ Ｐゴシック"/>
        <family val="3"/>
      </rPr>
      <t>9</t>
    </r>
    <r>
      <rPr>
        <sz val="12"/>
        <rFont val="ＭＳ Ｐゴシック"/>
        <family val="3"/>
        <charset val="128"/>
      </rPr>
      <t>-</t>
    </r>
    <r>
      <rPr>
        <sz val="12"/>
        <rFont val="ＭＳ Ｐゴシック"/>
        <family val="3"/>
      </rPr>
      <t>000</t>
    </r>
    <phoneticPr fontId="12"/>
  </si>
  <si>
    <r>
      <t>8462</t>
    </r>
    <r>
      <rPr>
        <sz val="12"/>
        <rFont val="ＭＳ Ｐゴシック"/>
        <family val="3"/>
        <charset val="128"/>
      </rPr>
      <t>-</t>
    </r>
    <r>
      <rPr>
        <sz val="12"/>
        <rFont val="ＭＳ Ｐゴシック"/>
        <family val="3"/>
      </rPr>
      <t>9</t>
    </r>
    <r>
      <rPr>
        <sz val="12"/>
        <rFont val="ＭＳ Ｐゴシック"/>
        <family val="3"/>
        <charset val="128"/>
      </rPr>
      <t>1-</t>
    </r>
    <r>
      <rPr>
        <sz val="12"/>
        <rFont val="ＭＳ Ｐゴシック"/>
        <family val="3"/>
      </rPr>
      <t>000</t>
    </r>
    <phoneticPr fontId="12"/>
  </si>
  <si>
    <r>
      <t>846</t>
    </r>
    <r>
      <rPr>
        <sz val="12"/>
        <rFont val="ＭＳ Ｐゴシック"/>
        <family val="3"/>
        <charset val="128"/>
      </rPr>
      <t>3-30-</t>
    </r>
    <r>
      <rPr>
        <sz val="12"/>
        <rFont val="ＭＳ Ｐゴシック"/>
        <family val="3"/>
      </rPr>
      <t>000</t>
    </r>
    <phoneticPr fontId="12"/>
  </si>
  <si>
    <r>
      <t>846</t>
    </r>
    <r>
      <rPr>
        <sz val="12"/>
        <rFont val="ＭＳ Ｐゴシック"/>
        <family val="3"/>
        <charset val="128"/>
      </rPr>
      <t>3-90-</t>
    </r>
    <r>
      <rPr>
        <sz val="12"/>
        <rFont val="ＭＳ Ｐゴシック"/>
        <family val="3"/>
      </rPr>
      <t>000</t>
    </r>
    <phoneticPr fontId="12"/>
  </si>
  <si>
    <r>
      <t>846</t>
    </r>
    <r>
      <rPr>
        <sz val="12"/>
        <rFont val="ＭＳ Ｐゴシック"/>
        <family val="3"/>
        <charset val="128"/>
      </rPr>
      <t>3-10-</t>
    </r>
    <r>
      <rPr>
        <sz val="12"/>
        <rFont val="ＭＳ Ｐゴシック"/>
        <family val="3"/>
      </rPr>
      <t>000</t>
    </r>
    <phoneticPr fontId="12"/>
  </si>
  <si>
    <r>
      <t>846</t>
    </r>
    <r>
      <rPr>
        <sz val="12"/>
        <rFont val="ＭＳ Ｐゴシック"/>
        <family val="3"/>
        <charset val="128"/>
      </rPr>
      <t>3-20-</t>
    </r>
    <r>
      <rPr>
        <sz val="12"/>
        <rFont val="ＭＳ Ｐゴシック"/>
        <family val="3"/>
      </rPr>
      <t>000</t>
    </r>
    <phoneticPr fontId="12"/>
  </si>
  <si>
    <t>１９９９年（H１１）</t>
    <phoneticPr fontId="12"/>
  </si>
  <si>
    <t>暦年計</t>
    <rPh sb="0" eb="1">
      <t>コヨミ</t>
    </rPh>
    <phoneticPr fontId="12"/>
  </si>
  <si>
    <t>２０００年（H１２）</t>
    <phoneticPr fontId="12"/>
  </si>
  <si>
    <t>２００１年（H１３）</t>
  </si>
  <si>
    <t>２００２年（H１４）</t>
    <phoneticPr fontId="12"/>
  </si>
  <si>
    <t>２００３年（H１５）</t>
    <phoneticPr fontId="12"/>
  </si>
  <si>
    <t>２００４年（H１６）</t>
    <phoneticPr fontId="12"/>
  </si>
  <si>
    <t>２００５年（H１７）</t>
    <phoneticPr fontId="12"/>
  </si>
  <si>
    <t>２００６年（H１８）</t>
    <phoneticPr fontId="12"/>
  </si>
  <si>
    <t xml:space="preserve"> せん断の複合機械を除く)</t>
    <rPh sb="5" eb="7">
      <t>フクゴウ</t>
    </rPh>
    <phoneticPr fontId="12"/>
  </si>
  <si>
    <t xml:space="preserve"> (金属、焼結した金属炭化物</t>
    <phoneticPr fontId="12"/>
  </si>
  <si>
    <t>　並びにﾊﾝﾏｰ</t>
    <phoneticPr fontId="12"/>
  </si>
  <si>
    <t>又ｻｰﾒｯﾄの加工用でこれらを</t>
    <phoneticPr fontId="12"/>
  </si>
  <si>
    <t>　　(数値制御式)</t>
    <phoneticPr fontId="12"/>
  </si>
  <si>
    <t>(数値制御式を除く)</t>
    <rPh sb="7" eb="8">
      <t>ノゾ</t>
    </rPh>
    <phoneticPr fontId="12"/>
  </si>
  <si>
    <t>金　額</t>
    <phoneticPr fontId="12"/>
  </si>
  <si>
    <t xml:space="preserve"> （金額単位：百万円）</t>
  </si>
  <si>
    <t>鍛造機及び</t>
    <phoneticPr fontId="12"/>
  </si>
  <si>
    <t>ﾍﾞﾝﾃﾞｨﾝｸﾞﾏｼﾝ、ﾌｫｰﾙﾃﾞｨﾝｸﾞ</t>
    <phoneticPr fontId="12"/>
  </si>
  <si>
    <t>パンチングマシン</t>
    <phoneticPr fontId="12"/>
  </si>
  <si>
    <t xml:space="preserve"> ﾀﾞｲｽﾀﾝﾋﾟﾝｸﾞﾏｼﾝ</t>
    <phoneticPr fontId="12"/>
  </si>
  <si>
    <t xml:space="preserve"> ﾏｼﾝ、ｽﾄﾚｰﾄﾆﾝｸﾞﾏｼﾝ及び</t>
    <phoneticPr fontId="12"/>
  </si>
  <si>
    <t xml:space="preserve"> 　ﾏｼﾝ、ｽﾄﾚｰﾄﾆﾝｸﾞﾏｼﾝ及び</t>
    <phoneticPr fontId="12"/>
  </si>
  <si>
    <t xml:space="preserve"> (プレスを含む、ﾊﾟﾝﾁﾝｸﾞ及び</t>
    <phoneticPr fontId="12"/>
  </si>
  <si>
    <t xml:space="preserve"> 及び ﾉｯﾁﾝｸﾞﾏｼﾝ</t>
    <phoneticPr fontId="12"/>
  </si>
  <si>
    <t>及び ﾉｯﾁﾝｸﾞﾏｼﾝ</t>
    <phoneticPr fontId="12"/>
  </si>
  <si>
    <t>　(プレスを含む)</t>
    <phoneticPr fontId="12"/>
  </si>
  <si>
    <t>ﾌﾗｯﾄﾆﾝｸﾞﾏｼﾝ(ﾌﾟﾚｽを含む)</t>
    <phoneticPr fontId="12"/>
  </si>
  <si>
    <t>　ﾌﾗｯﾄﾆﾝｸﾞﾏｼﾝ(ﾌﾟﾚｽを含む)</t>
    <phoneticPr fontId="12"/>
  </si>
  <si>
    <t>　(数値制御式)</t>
    <phoneticPr fontId="12"/>
  </si>
  <si>
    <t>(液圧プレスを除く)</t>
    <phoneticPr fontId="12"/>
  </si>
  <si>
    <t>（金属又は金属炭化物の加工用の鍛圧機械に限る）</t>
    <rPh sb="15" eb="17">
      <t>タンアツ</t>
    </rPh>
    <rPh sb="17" eb="19">
      <t>キカイ</t>
    </rPh>
    <rPh sb="20" eb="21">
      <t>カギ</t>
    </rPh>
    <phoneticPr fontId="12"/>
  </si>
  <si>
    <t xml:space="preserve"> 鍛 圧 機 械</t>
    <phoneticPr fontId="12"/>
  </si>
  <si>
    <t>(機械プレスなど)</t>
    <rPh sb="1" eb="2">
      <t>キ</t>
    </rPh>
    <rPh sb="2" eb="3">
      <t>カイ</t>
    </rPh>
    <phoneticPr fontId="12"/>
  </si>
  <si>
    <t>その他のプレス</t>
    <rPh sb="2" eb="3">
      <t>タ</t>
    </rPh>
    <phoneticPr fontId="12"/>
  </si>
  <si>
    <r>
      <t>84</t>
    </r>
    <r>
      <rPr>
        <sz val="12"/>
        <rFont val="ＭＳ Ｐゴシック"/>
        <family val="3"/>
        <charset val="128"/>
      </rPr>
      <t>56-10-000</t>
    </r>
    <phoneticPr fontId="12"/>
  </si>
  <si>
    <t xml:space="preserve"> (レーザーその他の光子</t>
    <rPh sb="8" eb="9">
      <t>タ</t>
    </rPh>
    <rPh sb="10" eb="12">
      <t>コウシ</t>
    </rPh>
    <phoneticPr fontId="12"/>
  </si>
  <si>
    <t xml:space="preserve"> (レーザー・超音波・</t>
    <rPh sb="7" eb="10">
      <t>チョウオンパ</t>
    </rPh>
    <phoneticPr fontId="12"/>
  </si>
  <si>
    <t>ビームで材料を取り除き</t>
    <rPh sb="4" eb="6">
      <t>ザイリョウ</t>
    </rPh>
    <rPh sb="7" eb="8">
      <t>ト</t>
    </rPh>
    <rPh sb="9" eb="10">
      <t>ノゾ</t>
    </rPh>
    <phoneticPr fontId="12"/>
  </si>
  <si>
    <t>放電を除く電気的方法で</t>
    <rPh sb="5" eb="7">
      <t>デンキ</t>
    </rPh>
    <rPh sb="7" eb="8">
      <t>テキ</t>
    </rPh>
    <rPh sb="8" eb="10">
      <t>ホウホウ</t>
    </rPh>
    <phoneticPr fontId="12"/>
  </si>
  <si>
    <t>加工する機械)</t>
    <rPh sb="0" eb="2">
      <t>カコウ</t>
    </rPh>
    <rPh sb="4" eb="6">
      <t>キカイ</t>
    </rPh>
    <phoneticPr fontId="12"/>
  </si>
  <si>
    <t>材料を取り除き加工する機械)</t>
    <rPh sb="7" eb="9">
      <t>カコウ</t>
    </rPh>
    <rPh sb="11" eb="13">
      <t>キカイ</t>
    </rPh>
    <phoneticPr fontId="12"/>
  </si>
  <si>
    <t>金　額</t>
    <phoneticPr fontId="12"/>
  </si>
  <si>
    <t>　左の鍛圧機械集計外の板金機械</t>
    <rPh sb="1" eb="2">
      <t>ヒダリ</t>
    </rPh>
    <rPh sb="3" eb="5">
      <t>タンアツ</t>
    </rPh>
    <rPh sb="5" eb="7">
      <t>キカイ</t>
    </rPh>
    <rPh sb="7" eb="9">
      <t>シュウケイ</t>
    </rPh>
    <rPh sb="9" eb="10">
      <t>ガイ</t>
    </rPh>
    <rPh sb="11" eb="13">
      <t>バンキン</t>
    </rPh>
    <rPh sb="13" eb="15">
      <t>キカイ</t>
    </rPh>
    <phoneticPr fontId="12"/>
  </si>
  <si>
    <t xml:space="preserve"> 合 　計</t>
    <phoneticPr fontId="12"/>
  </si>
  <si>
    <t>レーザ加工機等</t>
    <rPh sb="3" eb="6">
      <t>カコウキ</t>
    </rPh>
    <rPh sb="6" eb="7">
      <t>トウ</t>
    </rPh>
    <phoneticPr fontId="12"/>
  </si>
  <si>
    <t>プラズマ加工機等</t>
    <rPh sb="4" eb="7">
      <t>カコウキ</t>
    </rPh>
    <rPh sb="7" eb="8">
      <t>トウ</t>
    </rPh>
    <phoneticPr fontId="12"/>
  </si>
  <si>
    <t>鍛圧機械 貿易統計－輸入</t>
    <rPh sb="5" eb="7">
      <t>ボウエキ</t>
    </rPh>
    <rPh sb="7" eb="9">
      <t>トウケイ</t>
    </rPh>
    <phoneticPr fontId="12"/>
  </si>
  <si>
    <t>２００７年（H１９）</t>
    <phoneticPr fontId="12"/>
  </si>
  <si>
    <r>
      <t>84</t>
    </r>
    <r>
      <rPr>
        <sz val="12"/>
        <rFont val="ＭＳ Ｐゴシック"/>
        <family val="3"/>
        <charset val="128"/>
      </rPr>
      <t>56-90-000</t>
    </r>
    <phoneticPr fontId="12"/>
  </si>
  <si>
    <t>99-000は07年統合</t>
    <rPh sb="9" eb="10">
      <t>ネン</t>
    </rPh>
    <rPh sb="10" eb="12">
      <t>トウゴウ</t>
    </rPh>
    <phoneticPr fontId="12"/>
  </si>
  <si>
    <t>前年伸率</t>
    <rPh sb="2" eb="3">
      <t>ノ</t>
    </rPh>
    <rPh sb="3" eb="4">
      <t>リツ</t>
    </rPh>
    <phoneticPr fontId="12"/>
  </si>
  <si>
    <t>対前年伸率（％）</t>
    <rPh sb="0" eb="1">
      <t>タイ</t>
    </rPh>
    <rPh sb="3" eb="4">
      <t>ノ</t>
    </rPh>
    <rPh sb="4" eb="5">
      <t>リツ</t>
    </rPh>
    <phoneticPr fontId="12"/>
  </si>
  <si>
    <t>２００８年（H２０）</t>
    <phoneticPr fontId="12"/>
  </si>
  <si>
    <t>２００９年（H２１）</t>
    <phoneticPr fontId="12"/>
  </si>
  <si>
    <t>２０１０年（H２２）</t>
    <phoneticPr fontId="12"/>
  </si>
  <si>
    <t>２０１０年（H２２）</t>
    <phoneticPr fontId="12"/>
  </si>
  <si>
    <t>２０１１年（H２３）</t>
    <phoneticPr fontId="12"/>
  </si>
  <si>
    <t>２０１２年（H２４）</t>
    <phoneticPr fontId="12"/>
  </si>
  <si>
    <t>２０１３年（H２５）</t>
    <phoneticPr fontId="12"/>
  </si>
  <si>
    <t>２０１４年（H２６）</t>
    <phoneticPr fontId="12"/>
  </si>
  <si>
    <t>２０１５年（H２７）</t>
    <phoneticPr fontId="12"/>
  </si>
  <si>
    <t>２０１６年（H２８）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</si>
</sst>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yy/mm"/>
    <numFmt numFmtId="177" formatCode="0.0%"/>
    <numFmt numFmtId="178" formatCode="#,##0_ ;[Red]\-#,##0\ "/>
    <numFmt numFmtId="179" formatCode="#,##0_);[Red]\(#,##0\)"/>
    <numFmt numFmtId="180" formatCode="0.0_ ;[Red]\-0.0\ "/>
  </numFmts>
  <fonts count="19" x14ac:knownFonts="1">
    <font>
      <sz val="12"/>
      <name val="Arial"/>
      <family val="2"/>
    </font>
    <font>
      <sz val="12"/>
      <name val="ＭＳ 明朝"/>
      <family val="1"/>
    </font>
    <font>
      <sz val="12"/>
      <name val="ＭＳ Ｐゴシック"/>
      <family val="3"/>
    </font>
    <font>
      <sz val="12"/>
      <name val="ＭＳ Ｐゴシック"/>
      <family val="3"/>
    </font>
    <font>
      <b/>
      <sz val="16"/>
      <name val="ＭＳ Ｐゴシック"/>
      <family val="3"/>
    </font>
    <font>
      <b/>
      <sz val="12"/>
      <name val="ＭＳ Ｐゴシック"/>
      <family val="3"/>
    </font>
    <font>
      <sz val="12"/>
      <name val="ＭＳ Ｐゴシック"/>
      <family val="3"/>
    </font>
    <font>
      <b/>
      <sz val="12"/>
      <name val="ＭＳ ゴシック"/>
      <family val="3"/>
    </font>
    <font>
      <b/>
      <sz val="12"/>
      <color indexed="8"/>
      <name val="ＭＳ ゴシック"/>
      <family val="3"/>
    </font>
    <font>
      <sz val="12"/>
      <color indexed="8"/>
      <name val="ＭＳ 明朝"/>
      <family val="1"/>
    </font>
    <font>
      <sz val="9"/>
      <name val="ＭＳ 明朝"/>
      <family val="1"/>
    </font>
    <font>
      <sz val="8"/>
      <name val="ＭＳ 明朝"/>
      <family val="1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Arial"/>
      <family val="2"/>
    </font>
    <font>
      <b/>
      <sz val="14"/>
      <name val="ＭＳ 明朝"/>
      <family val="1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9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/>
      <top style="dotted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dotted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8"/>
      </left>
      <right style="dashed">
        <color indexed="8"/>
      </right>
      <top style="thin">
        <color indexed="8"/>
      </top>
      <bottom style="dotted">
        <color indexed="8"/>
      </bottom>
      <diagonal/>
    </border>
    <border>
      <left style="dashed">
        <color indexed="8"/>
      </left>
      <right/>
      <top style="thin">
        <color indexed="8"/>
      </top>
      <bottom style="dotted">
        <color indexed="8"/>
      </bottom>
      <diagonal/>
    </border>
    <border>
      <left style="thin">
        <color indexed="64"/>
      </left>
      <right style="dashed">
        <color indexed="8"/>
      </right>
      <top style="thin">
        <color indexed="8"/>
      </top>
      <bottom style="dotted">
        <color indexed="8"/>
      </bottom>
      <diagonal/>
    </border>
    <border>
      <left style="dashed">
        <color indexed="8"/>
      </left>
      <right style="thin">
        <color indexed="64"/>
      </right>
      <top style="thin">
        <color indexed="8"/>
      </top>
      <bottom style="dotted">
        <color indexed="8"/>
      </bottom>
      <diagonal/>
    </border>
    <border>
      <left/>
      <right style="dashed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 style="dashed">
        <color indexed="8"/>
      </right>
      <top style="thin">
        <color indexed="8"/>
      </top>
      <bottom style="dotted">
        <color indexed="8"/>
      </bottom>
      <diagonal/>
    </border>
    <border>
      <left style="dash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medium">
        <color indexed="8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dotted">
        <color indexed="64"/>
      </right>
      <top/>
      <bottom style="dotted">
        <color indexed="8"/>
      </bottom>
      <diagonal/>
    </border>
    <border>
      <left style="dotted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dotted">
        <color indexed="8"/>
      </left>
      <right/>
      <top/>
      <bottom/>
      <diagonal/>
    </border>
    <border>
      <left style="medium">
        <color indexed="8"/>
      </left>
      <right style="dotted">
        <color indexed="64"/>
      </right>
      <top/>
      <bottom/>
      <diagonal/>
    </border>
    <border>
      <left style="medium">
        <color indexed="8"/>
      </left>
      <right/>
      <top style="dotted">
        <color indexed="8"/>
      </top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medium">
        <color indexed="8"/>
      </left>
      <right style="dotted">
        <color indexed="64"/>
      </right>
      <top style="dotted">
        <color indexed="8"/>
      </top>
      <bottom/>
      <diagonal/>
    </border>
    <border>
      <left style="medium">
        <color indexed="8"/>
      </left>
      <right style="dotted">
        <color indexed="64"/>
      </right>
      <top/>
      <bottom style="thin">
        <color indexed="8"/>
      </bottom>
      <diagonal/>
    </border>
    <border>
      <left style="medium">
        <color indexed="8"/>
      </left>
      <right style="dotted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dotted">
        <color indexed="8"/>
      </left>
      <right style="thin">
        <color indexed="8"/>
      </right>
      <top/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/>
      <diagonal/>
    </border>
    <border>
      <left style="dotted">
        <color indexed="8"/>
      </left>
      <right style="thin">
        <color indexed="8"/>
      </right>
      <top/>
      <bottom/>
      <diagonal/>
    </border>
    <border>
      <left style="dotted">
        <color indexed="8"/>
      </left>
      <right/>
      <top style="thin">
        <color indexed="8"/>
      </top>
      <bottom style="dotted">
        <color indexed="8"/>
      </bottom>
      <diagonal/>
    </border>
    <border>
      <left style="thin">
        <color indexed="64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64"/>
      </right>
      <top style="thin">
        <color indexed="8"/>
      </top>
      <bottom style="dotted">
        <color indexed="8"/>
      </bottom>
      <diagonal/>
    </border>
    <border>
      <left/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medium">
        <color indexed="8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dotted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medium">
        <color indexed="8"/>
      </right>
      <top style="thin">
        <color indexed="8"/>
      </top>
      <bottom/>
      <diagonal/>
    </border>
    <border>
      <left style="dotted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dashed">
        <color indexed="8"/>
      </left>
      <right style="medium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medium">
        <color indexed="8"/>
      </right>
      <top/>
      <bottom/>
      <diagonal/>
    </border>
    <border>
      <left style="dotted">
        <color indexed="8"/>
      </left>
      <right style="medium">
        <color indexed="8"/>
      </right>
      <top style="dotted">
        <color indexed="8"/>
      </top>
      <bottom/>
      <diagonal/>
    </border>
    <border>
      <left style="dotted">
        <color indexed="8"/>
      </left>
      <right style="medium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dashed">
        <color indexed="8"/>
      </right>
      <top style="thin">
        <color indexed="64"/>
      </top>
      <bottom style="thin">
        <color indexed="64"/>
      </bottom>
      <diagonal/>
    </border>
    <border>
      <left style="dashed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ashed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64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tted">
        <color indexed="8"/>
      </right>
      <top/>
      <bottom style="medium">
        <color indexed="8"/>
      </bottom>
      <diagonal/>
    </border>
    <border>
      <left style="dotted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dotted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thin">
        <color indexed="64"/>
      </right>
      <top style="thin">
        <color indexed="8"/>
      </top>
      <bottom/>
      <diagonal/>
    </border>
    <border>
      <left style="dashed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8"/>
      </left>
      <right style="thin">
        <color indexed="64"/>
      </right>
      <top style="double">
        <color indexed="8"/>
      </top>
      <bottom/>
      <diagonal/>
    </border>
    <border>
      <left style="dotted">
        <color indexed="8"/>
      </left>
      <right style="thin">
        <color indexed="64"/>
      </right>
      <top/>
      <bottom/>
      <diagonal/>
    </border>
    <border>
      <left style="dotted">
        <color indexed="8"/>
      </left>
      <right style="thin">
        <color indexed="64"/>
      </right>
      <top style="dotted">
        <color indexed="8"/>
      </top>
      <bottom/>
      <diagonal/>
    </border>
    <border>
      <left style="dotted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 style="thin">
        <color indexed="64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dotted">
        <color indexed="8"/>
      </bottom>
      <diagonal/>
    </border>
    <border>
      <left style="thin">
        <color indexed="64"/>
      </left>
      <right/>
      <top style="thin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/>
      <top/>
      <bottom style="dotted">
        <color indexed="8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dotted">
        <color indexed="8"/>
      </top>
      <bottom/>
      <diagonal/>
    </border>
    <border>
      <left style="hair">
        <color indexed="64"/>
      </left>
      <right/>
      <top/>
      <bottom style="dotted">
        <color indexed="8"/>
      </bottom>
      <diagonal/>
    </border>
    <border>
      <left style="hair">
        <color indexed="64"/>
      </left>
      <right/>
      <top/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dotted">
        <color indexed="8"/>
      </bottom>
      <diagonal/>
    </border>
    <border>
      <left style="hair">
        <color indexed="64"/>
      </left>
      <right style="medium">
        <color indexed="8"/>
      </right>
      <top/>
      <bottom/>
      <diagonal/>
    </border>
    <border>
      <left style="hair">
        <color indexed="64"/>
      </left>
      <right style="medium">
        <color indexed="8"/>
      </right>
      <top/>
      <bottom style="hair">
        <color indexed="64"/>
      </bottom>
      <diagonal/>
    </border>
    <border>
      <left style="hair">
        <color indexed="64"/>
      </left>
      <right style="medium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/>
      <right/>
      <top style="dotted">
        <color indexed="8"/>
      </top>
      <bottom style="medium">
        <color indexed="64"/>
      </bottom>
      <diagonal/>
    </border>
    <border>
      <left style="hair">
        <color indexed="64"/>
      </left>
      <right/>
      <top style="dotted">
        <color indexed="8"/>
      </top>
      <bottom style="medium">
        <color indexed="64"/>
      </bottom>
      <diagonal/>
    </border>
    <border>
      <left style="medium">
        <color indexed="64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dotted">
        <color indexed="8"/>
      </left>
      <right style="thin">
        <color indexed="64"/>
      </right>
      <top style="dotted">
        <color indexed="8"/>
      </top>
      <bottom style="medium">
        <color indexed="64"/>
      </bottom>
      <diagonal/>
    </border>
    <border>
      <left/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dotted">
        <color indexed="8"/>
      </left>
      <right/>
      <top style="dotted">
        <color indexed="8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dotted">
        <color indexed="8"/>
      </left>
      <right style="medium">
        <color indexed="8"/>
      </right>
      <top style="dotted">
        <color indexed="8"/>
      </top>
      <bottom style="medium">
        <color indexed="64"/>
      </bottom>
      <diagonal/>
    </border>
    <border>
      <left style="medium">
        <color indexed="8"/>
      </left>
      <right/>
      <top style="dotted">
        <color indexed="8"/>
      </top>
      <bottom style="medium">
        <color indexed="64"/>
      </bottom>
      <diagonal/>
    </border>
    <border>
      <left style="medium">
        <color indexed="8"/>
      </left>
      <right style="dotted">
        <color indexed="64"/>
      </right>
      <top style="dotted">
        <color indexed="8"/>
      </top>
      <bottom style="medium">
        <color indexed="64"/>
      </bottom>
      <diagonal/>
    </border>
    <border>
      <left style="dotted">
        <color indexed="64"/>
      </left>
      <right/>
      <top style="dotted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8"/>
      </right>
      <top style="hair">
        <color indexed="64"/>
      </top>
      <bottom/>
      <diagonal/>
    </border>
    <border>
      <left style="dotted">
        <color indexed="8"/>
      </left>
      <right style="hair">
        <color indexed="8"/>
      </right>
      <top style="dotted">
        <color indexed="8"/>
      </top>
      <bottom style="medium">
        <color indexed="64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medium">
        <color indexed="64"/>
      </bottom>
      <diagonal/>
    </border>
    <border>
      <left style="medium">
        <color indexed="8"/>
      </left>
      <right style="dotted">
        <color indexed="64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hair">
        <color indexed="64"/>
      </left>
      <right/>
      <top/>
      <bottom style="medium">
        <color indexed="8"/>
      </bottom>
      <diagonal/>
    </border>
    <border>
      <left style="medium">
        <color indexed="8"/>
      </left>
      <right style="dashed">
        <color indexed="8"/>
      </right>
      <top style="thin">
        <color indexed="8"/>
      </top>
      <bottom style="medium">
        <color indexed="8"/>
      </bottom>
      <diagonal/>
    </border>
    <border>
      <left style="dashed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ashed">
        <color indexed="8"/>
      </right>
      <top style="thin">
        <color indexed="8"/>
      </top>
      <bottom style="medium">
        <color indexed="8"/>
      </bottom>
      <diagonal/>
    </border>
    <border>
      <left style="dashed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dashed">
        <color indexed="8"/>
      </right>
      <top style="thin">
        <color indexed="8"/>
      </top>
      <bottom style="medium">
        <color indexed="8"/>
      </bottom>
      <diagonal/>
    </border>
    <border>
      <left style="dashed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dashed">
        <color indexed="8"/>
      </right>
      <top style="thin">
        <color indexed="64"/>
      </top>
      <bottom style="medium">
        <color indexed="8"/>
      </bottom>
      <diagonal/>
    </border>
    <border>
      <left style="dashed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dotted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dotted">
        <color indexed="8"/>
      </right>
      <top style="dotted">
        <color indexed="8"/>
      </top>
      <bottom/>
      <diagonal/>
    </border>
    <border>
      <left style="hair">
        <color indexed="64"/>
      </left>
      <right style="medium">
        <color indexed="8"/>
      </right>
      <top/>
      <bottom style="hair">
        <color indexed="8"/>
      </bottom>
      <diagonal/>
    </border>
    <border>
      <left style="hair">
        <color indexed="64"/>
      </left>
      <right style="medium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hair">
        <color indexed="64"/>
      </right>
      <top/>
      <bottom style="dotted">
        <color indexed="8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8"/>
      </top>
      <bottom/>
      <diagonal/>
    </border>
    <border>
      <left/>
      <right style="hair">
        <color indexed="64"/>
      </right>
      <top style="dotted">
        <color indexed="8"/>
      </top>
      <bottom/>
      <diagonal/>
    </border>
    <border>
      <left style="hair">
        <color indexed="64"/>
      </left>
      <right style="medium">
        <color indexed="8"/>
      </right>
      <top style="dotted">
        <color indexed="8"/>
      </top>
      <bottom/>
      <diagonal/>
    </border>
    <border>
      <left style="thin">
        <color indexed="8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thin">
        <color indexed="8"/>
      </left>
      <right style="dotted">
        <color indexed="8"/>
      </right>
      <top/>
      <bottom/>
      <diagonal/>
    </border>
    <border>
      <left style="thin">
        <color indexed="8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/>
      <top/>
      <bottom style="dotted">
        <color indexed="8"/>
      </bottom>
      <diagonal/>
    </border>
    <border>
      <left style="hair">
        <color indexed="64"/>
      </left>
      <right style="medium">
        <color indexed="8"/>
      </right>
      <top/>
      <bottom style="dotted">
        <color indexed="8"/>
      </bottom>
      <diagonal/>
    </border>
    <border>
      <left style="hair">
        <color indexed="64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/>
      <right style="medium">
        <color indexed="64"/>
      </right>
      <top style="thin">
        <color indexed="9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dotted">
        <color indexed="8"/>
      </right>
      <top style="dotted">
        <color indexed="8"/>
      </top>
      <bottom/>
      <diagonal/>
    </border>
    <border>
      <left/>
      <right style="thin">
        <color indexed="64"/>
      </right>
      <top style="dotted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medium">
        <color indexed="8"/>
      </right>
      <top/>
      <bottom style="dotted">
        <color indexed="8"/>
      </bottom>
      <diagonal/>
    </border>
    <border>
      <left style="thin">
        <color indexed="64"/>
      </left>
      <right/>
      <top style="dotted">
        <color indexed="8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8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8"/>
      </top>
      <bottom style="medium">
        <color indexed="64"/>
      </bottom>
      <diagonal/>
    </border>
    <border>
      <left style="dotted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 style="dotted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hair">
        <color indexed="8"/>
      </right>
      <top style="thin">
        <color indexed="8"/>
      </top>
      <bottom style="dotted">
        <color indexed="8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16" fillId="0" borderId="0"/>
  </cellStyleXfs>
  <cellXfs count="285">
    <xf numFmtId="0" fontId="0" fillId="0" borderId="0" xfId="0"/>
    <xf numFmtId="0" fontId="2" fillId="0" borderId="0" xfId="0" applyNumberFormat="1" applyFont="1" applyAlignment="1"/>
    <xf numFmtId="0" fontId="4" fillId="0" borderId="0" xfId="0" applyNumberFormat="1" applyFont="1" applyAlignment="1"/>
    <xf numFmtId="0" fontId="5" fillId="0" borderId="0" xfId="0" applyNumberFormat="1" applyFont="1" applyAlignment="1"/>
    <xf numFmtId="177" fontId="3" fillId="0" borderId="0" xfId="0" applyNumberFormat="1" applyFont="1" applyAlignment="1"/>
    <xf numFmtId="177" fontId="13" fillId="0" borderId="0" xfId="0" applyNumberFormat="1" applyFont="1" applyAlignment="1"/>
    <xf numFmtId="177" fontId="13" fillId="2" borderId="0" xfId="0" applyNumberFormat="1" applyFont="1" applyFill="1" applyAlignment="1"/>
    <xf numFmtId="177" fontId="13" fillId="2" borderId="1" xfId="0" applyNumberFormat="1" applyFont="1" applyFill="1" applyBorder="1" applyAlignment="1"/>
    <xf numFmtId="3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177" fontId="13" fillId="0" borderId="0" xfId="0" applyNumberFormat="1" applyFont="1" applyBorder="1" applyAlignment="1"/>
    <xf numFmtId="0" fontId="6" fillId="2" borderId="2" xfId="0" applyNumberFormat="1" applyFont="1" applyFill="1" applyBorder="1" applyAlignment="1"/>
    <xf numFmtId="177" fontId="14" fillId="2" borderId="3" xfId="0" applyNumberFormat="1" applyFont="1" applyFill="1" applyBorder="1" applyAlignment="1"/>
    <xf numFmtId="0" fontId="7" fillId="2" borderId="4" xfId="0" applyNumberFormat="1" applyFont="1" applyFill="1" applyBorder="1" applyAlignment="1"/>
    <xf numFmtId="177" fontId="13" fillId="2" borderId="3" xfId="0" applyNumberFormat="1" applyFont="1" applyFill="1" applyBorder="1" applyAlignment="1"/>
    <xf numFmtId="177" fontId="13" fillId="2" borderId="5" xfId="0" applyNumberFormat="1" applyFont="1" applyFill="1" applyBorder="1" applyAlignment="1"/>
    <xf numFmtId="0" fontId="9" fillId="2" borderId="2" xfId="0" applyNumberFormat="1" applyFont="1" applyFill="1" applyBorder="1" applyAlignment="1"/>
    <xf numFmtId="0" fontId="9" fillId="2" borderId="6" xfId="0" applyNumberFormat="1" applyFont="1" applyFill="1" applyBorder="1" applyAlignment="1"/>
    <xf numFmtId="0" fontId="13" fillId="2" borderId="1" xfId="0" applyNumberFormat="1" applyFont="1" applyFill="1" applyBorder="1" applyAlignment="1">
      <alignment horizontal="centerContinuous"/>
    </xf>
    <xf numFmtId="177" fontId="14" fillId="2" borderId="5" xfId="0" applyNumberFormat="1" applyFont="1" applyFill="1" applyBorder="1" applyAlignment="1"/>
    <xf numFmtId="0" fontId="7" fillId="2" borderId="0" xfId="0" applyNumberFormat="1" applyFont="1" applyFill="1" applyAlignment="1"/>
    <xf numFmtId="0" fontId="11" fillId="2" borderId="7" xfId="0" applyNumberFormat="1" applyFont="1" applyFill="1" applyBorder="1" applyAlignment="1"/>
    <xf numFmtId="0" fontId="10" fillId="2" borderId="7" xfId="0" applyNumberFormat="1" applyFont="1" applyFill="1" applyBorder="1" applyAlignment="1"/>
    <xf numFmtId="0" fontId="11" fillId="2" borderId="1" xfId="0" applyNumberFormat="1" applyFont="1" applyFill="1" applyBorder="1" applyAlignment="1"/>
    <xf numFmtId="0" fontId="9" fillId="2" borderId="8" xfId="0" applyNumberFormat="1" applyFont="1" applyFill="1" applyBorder="1" applyAlignment="1"/>
    <xf numFmtId="0" fontId="6" fillId="2" borderId="1" xfId="0" applyNumberFormat="1" applyFont="1" applyFill="1" applyBorder="1" applyAlignment="1"/>
    <xf numFmtId="0" fontId="9" fillId="2" borderId="8" xfId="0" applyNumberFormat="1" applyFont="1" applyFill="1" applyBorder="1" applyAlignment="1">
      <alignment horizontal="centerContinuous"/>
    </xf>
    <xf numFmtId="0" fontId="13" fillId="2" borderId="9" xfId="0" applyNumberFormat="1" applyFont="1" applyFill="1" applyBorder="1" applyAlignment="1">
      <alignment horizontal="left"/>
    </xf>
    <xf numFmtId="176" fontId="2" fillId="2" borderId="10" xfId="0" applyNumberFormat="1" applyFont="1" applyFill="1" applyBorder="1" applyAlignment="1">
      <alignment horizontal="center"/>
    </xf>
    <xf numFmtId="176" fontId="2" fillId="2" borderId="0" xfId="0" applyNumberFormat="1" applyFont="1" applyFill="1" applyAlignment="1">
      <alignment horizontal="right"/>
    </xf>
    <xf numFmtId="176" fontId="2" fillId="2" borderId="11" xfId="0" applyNumberFormat="1" applyFont="1" applyFill="1" applyBorder="1" applyAlignment="1">
      <alignment horizontal="right"/>
    </xf>
    <xf numFmtId="177" fontId="3" fillId="0" borderId="12" xfId="0" quotePrefix="1" applyNumberFormat="1" applyFont="1" applyBorder="1" applyAlignment="1"/>
    <xf numFmtId="176" fontId="2" fillId="2" borderId="13" xfId="1" applyNumberFormat="1" applyFont="1" applyFill="1" applyBorder="1" applyAlignment="1">
      <alignment horizontal="center"/>
    </xf>
    <xf numFmtId="0" fontId="2" fillId="2" borderId="0" xfId="1" applyNumberFormat="1" applyFont="1" applyFill="1" applyBorder="1" applyAlignment="1">
      <alignment horizontal="center"/>
    </xf>
    <xf numFmtId="176" fontId="2" fillId="2" borderId="14" xfId="1" applyNumberFormat="1" applyFont="1" applyFill="1" applyBorder="1" applyAlignment="1">
      <alignment horizontal="center"/>
    </xf>
    <xf numFmtId="176" fontId="2" fillId="2" borderId="15" xfId="0" applyNumberFormat="1" applyFont="1" applyFill="1" applyBorder="1" applyAlignment="1">
      <alignment horizontal="center"/>
    </xf>
    <xf numFmtId="176" fontId="2" fillId="2" borderId="16" xfId="0" applyNumberFormat="1" applyFont="1" applyFill="1" applyBorder="1" applyAlignment="1">
      <alignment horizontal="right"/>
    </xf>
    <xf numFmtId="176" fontId="2" fillId="2" borderId="17" xfId="1" applyNumberFormat="1" applyFont="1" applyFill="1" applyBorder="1" applyAlignment="1">
      <alignment horizontal="center"/>
    </xf>
    <xf numFmtId="0" fontId="2" fillId="2" borderId="18" xfId="1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/>
    <xf numFmtId="0" fontId="2" fillId="2" borderId="0" xfId="0" applyNumberFormat="1" applyFont="1" applyFill="1" applyAlignment="1"/>
    <xf numFmtId="0" fontId="1" fillId="2" borderId="5" xfId="0" applyNumberFormat="1" applyFont="1" applyFill="1" applyBorder="1" applyAlignment="1"/>
    <xf numFmtId="0" fontId="17" fillId="2" borderId="1" xfId="0" applyNumberFormat="1" applyFont="1" applyFill="1" applyBorder="1" applyAlignment="1"/>
    <xf numFmtId="0" fontId="11" fillId="2" borderId="19" xfId="0" applyNumberFormat="1" applyFont="1" applyFill="1" applyBorder="1" applyAlignment="1"/>
    <xf numFmtId="0" fontId="9" fillId="2" borderId="20" xfId="0" applyNumberFormat="1" applyFont="1" applyFill="1" applyBorder="1" applyAlignment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3" xfId="0" applyNumberFormat="1" applyFont="1" applyFill="1" applyBorder="1" applyAlignment="1">
      <alignment horizontal="center"/>
    </xf>
    <xf numFmtId="0" fontId="2" fillId="3" borderId="24" xfId="0" applyNumberFormat="1" applyFont="1" applyFill="1" applyBorder="1" applyAlignment="1">
      <alignment horizontal="center"/>
    </xf>
    <xf numFmtId="0" fontId="2" fillId="3" borderId="25" xfId="0" applyNumberFormat="1" applyFont="1" applyFill="1" applyBorder="1" applyAlignment="1">
      <alignment horizontal="center"/>
    </xf>
    <xf numFmtId="179" fontId="15" fillId="3" borderId="26" xfId="0" applyNumberFormat="1" applyFont="1" applyFill="1" applyBorder="1" applyAlignment="1">
      <alignment horizontal="right"/>
    </xf>
    <xf numFmtId="179" fontId="15" fillId="3" borderId="27" xfId="0" applyNumberFormat="1" applyFont="1" applyFill="1" applyBorder="1" applyAlignment="1">
      <alignment horizontal="right"/>
    </xf>
    <xf numFmtId="179" fontId="15" fillId="3" borderId="28" xfId="0" applyNumberFormat="1" applyFont="1" applyFill="1" applyBorder="1" applyAlignment="1">
      <alignment horizontal="right"/>
    </xf>
    <xf numFmtId="179" fontId="15" fillId="3" borderId="29" xfId="0" applyNumberFormat="1" applyFont="1" applyFill="1" applyBorder="1" applyAlignment="1"/>
    <xf numFmtId="179" fontId="15" fillId="3" borderId="17" xfId="0" applyNumberFormat="1" applyFont="1" applyFill="1" applyBorder="1" applyAlignment="1">
      <alignment horizontal="right"/>
    </xf>
    <xf numFmtId="179" fontId="15" fillId="3" borderId="30" xfId="0" applyNumberFormat="1" applyFont="1" applyFill="1" applyBorder="1" applyAlignment="1">
      <alignment horizontal="right"/>
    </xf>
    <xf numFmtId="179" fontId="15" fillId="3" borderId="31" xfId="0" applyNumberFormat="1" applyFont="1" applyFill="1" applyBorder="1" applyAlignment="1">
      <alignment horizontal="right"/>
    </xf>
    <xf numFmtId="179" fontId="15" fillId="3" borderId="32" xfId="0" applyNumberFormat="1" applyFont="1" applyFill="1" applyBorder="1" applyAlignment="1"/>
    <xf numFmtId="179" fontId="15" fillId="3" borderId="33" xfId="0" applyNumberFormat="1" applyFont="1" applyFill="1" applyBorder="1" applyAlignment="1"/>
    <xf numFmtId="179" fontId="15" fillId="3" borderId="34" xfId="0" applyNumberFormat="1" applyFont="1" applyFill="1" applyBorder="1" applyAlignment="1"/>
    <xf numFmtId="179" fontId="15" fillId="3" borderId="35" xfId="0" applyNumberFormat="1" applyFont="1" applyFill="1" applyBorder="1" applyAlignment="1"/>
    <xf numFmtId="179" fontId="15" fillId="3" borderId="36" xfId="0" applyNumberFormat="1" applyFont="1" applyFill="1" applyBorder="1" applyAlignment="1"/>
    <xf numFmtId="179" fontId="15" fillId="3" borderId="37" xfId="0" applyNumberFormat="1" applyFont="1" applyFill="1" applyBorder="1" applyAlignment="1"/>
    <xf numFmtId="179" fontId="15" fillId="3" borderId="38" xfId="0" applyNumberFormat="1" applyFont="1" applyFill="1" applyBorder="1" applyAlignment="1"/>
    <xf numFmtId="179" fontId="15" fillId="3" borderId="39" xfId="0" applyNumberFormat="1" applyFont="1" applyFill="1" applyBorder="1" applyAlignment="1"/>
    <xf numFmtId="179" fontId="15" fillId="3" borderId="40" xfId="0" applyNumberFormat="1" applyFont="1" applyFill="1" applyBorder="1" applyAlignment="1"/>
    <xf numFmtId="179" fontId="15" fillId="3" borderId="41" xfId="0" applyNumberFormat="1" applyFont="1" applyFill="1" applyBorder="1" applyAlignment="1"/>
    <xf numFmtId="179" fontId="15" fillId="0" borderId="42" xfId="0" applyNumberFormat="1" applyFont="1" applyBorder="1"/>
    <xf numFmtId="179" fontId="15" fillId="0" borderId="43" xfId="0" applyNumberFormat="1" applyFont="1" applyBorder="1"/>
    <xf numFmtId="179" fontId="15" fillId="0" borderId="10" xfId="0" applyNumberFormat="1" applyFont="1" applyBorder="1"/>
    <xf numFmtId="179" fontId="15" fillId="0" borderId="44" xfId="0" applyNumberFormat="1" applyFont="1" applyBorder="1"/>
    <xf numFmtId="179" fontId="15" fillId="0" borderId="7" xfId="0" applyNumberFormat="1" applyFont="1" applyBorder="1"/>
    <xf numFmtId="179" fontId="15" fillId="3" borderId="45" xfId="0" applyNumberFormat="1" applyFont="1" applyFill="1" applyBorder="1" applyAlignment="1"/>
    <xf numFmtId="179" fontId="15" fillId="0" borderId="46" xfId="0" applyNumberFormat="1" applyFont="1" applyBorder="1"/>
    <xf numFmtId="179" fontId="15" fillId="0" borderId="47" xfId="0" applyNumberFormat="1" applyFont="1" applyBorder="1"/>
    <xf numFmtId="179" fontId="15" fillId="0" borderId="48" xfId="0" applyNumberFormat="1" applyFont="1" applyBorder="1"/>
    <xf numFmtId="179" fontId="15" fillId="3" borderId="49" xfId="0" applyNumberFormat="1" applyFont="1" applyFill="1" applyBorder="1" applyAlignment="1"/>
    <xf numFmtId="179" fontId="15" fillId="3" borderId="50" xfId="0" applyNumberFormat="1" applyFont="1" applyFill="1" applyBorder="1" applyAlignment="1"/>
    <xf numFmtId="179" fontId="15" fillId="3" borderId="51" xfId="0" applyNumberFormat="1" applyFont="1" applyFill="1" applyBorder="1" applyAlignment="1"/>
    <xf numFmtId="179" fontId="15" fillId="0" borderId="7" xfId="0" quotePrefix="1" applyNumberFormat="1" applyFont="1" applyBorder="1" applyAlignment="1">
      <alignment horizontal="right"/>
    </xf>
    <xf numFmtId="179" fontId="15" fillId="0" borderId="44" xfId="0" quotePrefix="1" applyNumberFormat="1" applyFont="1" applyBorder="1" applyAlignment="1">
      <alignment horizontal="right"/>
    </xf>
    <xf numFmtId="179" fontId="15" fillId="0" borderId="52" xfId="0" quotePrefix="1" applyNumberFormat="1" applyFont="1" applyBorder="1" applyAlignment="1">
      <alignment horizontal="right"/>
    </xf>
    <xf numFmtId="179" fontId="15" fillId="0" borderId="53" xfId="0" quotePrefix="1" applyNumberFormat="1" applyFont="1" applyBorder="1" applyAlignment="1">
      <alignment horizontal="right"/>
    </xf>
    <xf numFmtId="179" fontId="15" fillId="0" borderId="48" xfId="0" quotePrefix="1" applyNumberFormat="1" applyFont="1" applyBorder="1" applyAlignment="1">
      <alignment horizontal="right"/>
    </xf>
    <xf numFmtId="179" fontId="15" fillId="0" borderId="54" xfId="0" quotePrefix="1" applyNumberFormat="1" applyFont="1" applyBorder="1" applyAlignment="1">
      <alignment horizontal="right"/>
    </xf>
    <xf numFmtId="179" fontId="15" fillId="0" borderId="55" xfId="0" quotePrefix="1" applyNumberFormat="1" applyFont="1" applyBorder="1" applyAlignment="1">
      <alignment horizontal="right"/>
    </xf>
    <xf numFmtId="179" fontId="15" fillId="3" borderId="56" xfId="0" applyNumberFormat="1" applyFont="1" applyFill="1" applyBorder="1" applyAlignment="1"/>
    <xf numFmtId="179" fontId="15" fillId="3" borderId="57" xfId="0" applyNumberFormat="1" applyFont="1" applyFill="1" applyBorder="1" applyAlignment="1"/>
    <xf numFmtId="179" fontId="15" fillId="3" borderId="58" xfId="0" applyNumberFormat="1" applyFont="1" applyFill="1" applyBorder="1" applyAlignment="1"/>
    <xf numFmtId="179" fontId="15" fillId="3" borderId="59" xfId="0" applyNumberFormat="1" applyFont="1" applyFill="1" applyBorder="1" applyAlignment="1"/>
    <xf numFmtId="179" fontId="15" fillId="3" borderId="60" xfId="0" applyNumberFormat="1" applyFont="1" applyFill="1" applyBorder="1" applyAlignment="1"/>
    <xf numFmtId="177" fontId="18" fillId="2" borderId="5" xfId="0" applyNumberFormat="1" applyFont="1" applyFill="1" applyBorder="1" applyAlignment="1"/>
    <xf numFmtId="0" fontId="15" fillId="2" borderId="0" xfId="0" applyNumberFormat="1" applyFont="1" applyFill="1" applyAlignment="1"/>
    <xf numFmtId="177" fontId="15" fillId="2" borderId="5" xfId="0" applyNumberFormat="1" applyFont="1" applyFill="1" applyBorder="1" applyAlignment="1"/>
    <xf numFmtId="177" fontId="15" fillId="2" borderId="0" xfId="0" applyNumberFormat="1" applyFont="1" applyFill="1" applyAlignment="1"/>
    <xf numFmtId="177" fontId="15" fillId="2" borderId="61" xfId="0" applyNumberFormat="1" applyFont="1" applyFill="1" applyBorder="1" applyAlignment="1"/>
    <xf numFmtId="0" fontId="15" fillId="2" borderId="61" xfId="0" applyNumberFormat="1" applyFont="1" applyFill="1" applyBorder="1" applyAlignment="1"/>
    <xf numFmtId="177" fontId="18" fillId="2" borderId="61" xfId="0" applyNumberFormat="1" applyFont="1" applyFill="1" applyBorder="1" applyAlignment="1"/>
    <xf numFmtId="177" fontId="2" fillId="0" borderId="0" xfId="0" applyNumberFormat="1" applyFont="1" applyAlignment="1"/>
    <xf numFmtId="0" fontId="8" fillId="2" borderId="62" xfId="0" applyNumberFormat="1" applyFont="1" applyFill="1" applyBorder="1" applyAlignment="1"/>
    <xf numFmtId="0" fontId="9" fillId="2" borderId="63" xfId="0" applyNumberFormat="1" applyFont="1" applyFill="1" applyBorder="1" applyAlignment="1"/>
    <xf numFmtId="0" fontId="2" fillId="3" borderId="64" xfId="0" applyNumberFormat="1" applyFont="1" applyFill="1" applyBorder="1" applyAlignment="1">
      <alignment horizontal="center"/>
    </xf>
    <xf numFmtId="179" fontId="15" fillId="3" borderId="65" xfId="0" applyNumberFormat="1" applyFont="1" applyFill="1" applyBorder="1" applyAlignment="1">
      <alignment horizontal="right"/>
    </xf>
    <xf numFmtId="179" fontId="15" fillId="3" borderId="66" xfId="0" applyNumberFormat="1" applyFont="1" applyFill="1" applyBorder="1" applyAlignment="1">
      <alignment horizontal="right"/>
    </xf>
    <xf numFmtId="179" fontId="15" fillId="3" borderId="67" xfId="0" applyNumberFormat="1" applyFont="1" applyFill="1" applyBorder="1" applyAlignment="1"/>
    <xf numFmtId="179" fontId="15" fillId="0" borderId="68" xfId="0" applyNumberFormat="1" applyFont="1" applyBorder="1"/>
    <xf numFmtId="179" fontId="15" fillId="0" borderId="69" xfId="0" applyNumberFormat="1" applyFont="1" applyBorder="1"/>
    <xf numFmtId="179" fontId="15" fillId="3" borderId="70" xfId="0" applyNumberFormat="1" applyFont="1" applyFill="1" applyBorder="1" applyAlignment="1"/>
    <xf numFmtId="0" fontId="13" fillId="2" borderId="3" xfId="0" applyNumberFormat="1" applyFont="1" applyFill="1" applyBorder="1" applyAlignment="1"/>
    <xf numFmtId="177" fontId="2" fillId="0" borderId="12" xfId="0" quotePrefix="1" applyNumberFormat="1" applyFont="1" applyBorder="1" applyAlignment="1"/>
    <xf numFmtId="0" fontId="11" fillId="2" borderId="5" xfId="0" applyNumberFormat="1" applyFont="1" applyFill="1" applyBorder="1" applyAlignment="1"/>
    <xf numFmtId="0" fontId="1" fillId="2" borderId="7" xfId="0" applyNumberFormat="1" applyFont="1" applyFill="1" applyBorder="1" applyAlignment="1"/>
    <xf numFmtId="0" fontId="2" fillId="3" borderId="71" xfId="0" applyNumberFormat="1" applyFont="1" applyFill="1" applyBorder="1" applyAlignment="1">
      <alignment horizontal="center"/>
    </xf>
    <xf numFmtId="179" fontId="15" fillId="3" borderId="72" xfId="0" applyNumberFormat="1" applyFont="1" applyFill="1" applyBorder="1" applyAlignment="1"/>
    <xf numFmtId="179" fontId="15" fillId="3" borderId="27" xfId="0" applyNumberFormat="1" applyFont="1" applyFill="1" applyBorder="1" applyAlignment="1"/>
    <xf numFmtId="179" fontId="15" fillId="3" borderId="28" xfId="0" applyNumberFormat="1" applyFont="1" applyFill="1" applyBorder="1" applyAlignment="1"/>
    <xf numFmtId="179" fontId="15" fillId="3" borderId="73" xfId="0" applyNumberFormat="1" applyFont="1" applyFill="1" applyBorder="1" applyAlignment="1"/>
    <xf numFmtId="179" fontId="15" fillId="3" borderId="74" xfId="0" applyNumberFormat="1" applyFont="1" applyFill="1" applyBorder="1" applyAlignment="1"/>
    <xf numFmtId="179" fontId="15" fillId="3" borderId="75" xfId="0" applyNumberFormat="1" applyFont="1" applyFill="1" applyBorder="1" applyAlignment="1"/>
    <xf numFmtId="179" fontId="15" fillId="0" borderId="76" xfId="0" applyNumberFormat="1" applyFont="1" applyBorder="1"/>
    <xf numFmtId="179" fontId="15" fillId="0" borderId="5" xfId="0" applyNumberFormat="1" applyFont="1" applyBorder="1"/>
    <xf numFmtId="179" fontId="15" fillId="0" borderId="77" xfId="0" applyNumberFormat="1" applyFont="1" applyBorder="1"/>
    <xf numFmtId="179" fontId="15" fillId="3" borderId="78" xfId="0" applyNumberFormat="1" applyFont="1" applyFill="1" applyBorder="1" applyAlignment="1"/>
    <xf numFmtId="179" fontId="15" fillId="3" borderId="30" xfId="0" applyNumberFormat="1" applyFont="1" applyFill="1" applyBorder="1" applyAlignment="1"/>
    <xf numFmtId="177" fontId="15" fillId="3" borderId="79" xfId="0" applyNumberFormat="1" applyFont="1" applyFill="1" applyBorder="1" applyAlignment="1"/>
    <xf numFmtId="177" fontId="15" fillId="3" borderId="80" xfId="0" applyNumberFormat="1" applyFont="1" applyFill="1" applyBorder="1" applyAlignment="1"/>
    <xf numFmtId="178" fontId="15" fillId="3" borderId="57" xfId="0" applyNumberFormat="1" applyFont="1" applyFill="1" applyBorder="1" applyAlignment="1"/>
    <xf numFmtId="178" fontId="15" fillId="3" borderId="56" xfId="0" applyNumberFormat="1" applyFont="1" applyFill="1" applyBorder="1" applyAlignment="1"/>
    <xf numFmtId="0" fontId="8" fillId="2" borderId="81" xfId="0" applyNumberFormat="1" applyFont="1" applyFill="1" applyBorder="1" applyAlignment="1"/>
    <xf numFmtId="0" fontId="9" fillId="2" borderId="82" xfId="0" applyNumberFormat="1" applyFont="1" applyFill="1" applyBorder="1" applyAlignment="1"/>
    <xf numFmtId="0" fontId="2" fillId="2" borderId="82" xfId="0" applyNumberFormat="1" applyFont="1" applyFill="1" applyBorder="1" applyAlignment="1"/>
    <xf numFmtId="0" fontId="2" fillId="3" borderId="83" xfId="0" applyNumberFormat="1" applyFont="1" applyFill="1" applyBorder="1" applyAlignment="1">
      <alignment horizontal="center"/>
    </xf>
    <xf numFmtId="179" fontId="15" fillId="3" borderId="84" xfId="0" applyNumberFormat="1" applyFont="1" applyFill="1" applyBorder="1" applyAlignment="1"/>
    <xf numFmtId="179" fontId="15" fillId="3" borderId="85" xfId="0" applyNumberFormat="1" applyFont="1" applyFill="1" applyBorder="1" applyAlignment="1"/>
    <xf numFmtId="179" fontId="15" fillId="0" borderId="86" xfId="0" applyNumberFormat="1" applyFont="1" applyBorder="1"/>
    <xf numFmtId="179" fontId="15" fillId="0" borderId="87" xfId="0" applyNumberFormat="1" applyFont="1" applyBorder="1"/>
    <xf numFmtId="179" fontId="15" fillId="0" borderId="88" xfId="0" applyNumberFormat="1" applyFont="1" applyBorder="1"/>
    <xf numFmtId="179" fontId="15" fillId="3" borderId="89" xfId="0" applyNumberFormat="1" applyFont="1" applyFill="1" applyBorder="1" applyAlignment="1"/>
    <xf numFmtId="177" fontId="15" fillId="3" borderId="90" xfId="0" applyNumberFormat="1" applyFont="1" applyFill="1" applyBorder="1" applyAlignment="1"/>
    <xf numFmtId="178" fontId="15" fillId="3" borderId="58" xfId="0" applyNumberFormat="1" applyFont="1" applyFill="1" applyBorder="1" applyAlignment="1"/>
    <xf numFmtId="178" fontId="15" fillId="3" borderId="91" xfId="0" applyNumberFormat="1" applyFont="1" applyFill="1" applyBorder="1" applyAlignment="1"/>
    <xf numFmtId="178" fontId="15" fillId="3" borderId="59" xfId="0" applyNumberFormat="1" applyFont="1" applyFill="1" applyBorder="1" applyAlignment="1"/>
    <xf numFmtId="178" fontId="15" fillId="3" borderId="60" xfId="0" applyNumberFormat="1" applyFont="1" applyFill="1" applyBorder="1" applyAlignment="1"/>
    <xf numFmtId="178" fontId="15" fillId="3" borderId="92" xfId="0" applyNumberFormat="1" applyFont="1" applyFill="1" applyBorder="1" applyAlignment="1"/>
    <xf numFmtId="178" fontId="15" fillId="3" borderId="70" xfId="0" applyNumberFormat="1" applyFont="1" applyFill="1" applyBorder="1" applyAlignment="1"/>
    <xf numFmtId="178" fontId="15" fillId="3" borderId="93" xfId="0" applyNumberFormat="1" applyFont="1" applyFill="1" applyBorder="1" applyAlignment="1"/>
    <xf numFmtId="179" fontId="3" fillId="0" borderId="55" xfId="0" applyNumberFormat="1" applyFont="1" applyBorder="1" applyAlignment="1"/>
    <xf numFmtId="177" fontId="15" fillId="3" borderId="0" xfId="0" applyNumberFormat="1" applyFont="1" applyFill="1" applyBorder="1" applyAlignment="1"/>
    <xf numFmtId="176" fontId="2" fillId="2" borderId="94" xfId="1" applyNumberFormat="1" applyFont="1" applyFill="1" applyBorder="1" applyAlignment="1">
      <alignment horizontal="center"/>
    </xf>
    <xf numFmtId="0" fontId="2" fillId="2" borderId="95" xfId="1" applyNumberFormat="1" applyFont="1" applyFill="1" applyBorder="1" applyAlignment="1">
      <alignment horizontal="center"/>
    </xf>
    <xf numFmtId="0" fontId="9" fillId="2" borderId="0" xfId="0" applyNumberFormat="1" applyFont="1" applyFill="1" applyBorder="1" applyAlignment="1"/>
    <xf numFmtId="0" fontId="9" fillId="2" borderId="0" xfId="0" applyNumberFormat="1" applyFont="1" applyFill="1" applyBorder="1" applyAlignment="1">
      <alignment horizontal="centerContinuous"/>
    </xf>
    <xf numFmtId="0" fontId="2" fillId="3" borderId="12" xfId="0" applyNumberFormat="1" applyFont="1" applyFill="1" applyBorder="1" applyAlignment="1">
      <alignment horizontal="center"/>
    </xf>
    <xf numFmtId="179" fontId="15" fillId="3" borderId="0" xfId="0" applyNumberFormat="1" applyFont="1" applyFill="1" applyBorder="1" applyAlignment="1"/>
    <xf numFmtId="179" fontId="15" fillId="3" borderId="96" xfId="0" applyNumberFormat="1" applyFont="1" applyFill="1" applyBorder="1" applyAlignment="1"/>
    <xf numFmtId="179" fontId="15" fillId="3" borderId="11" xfId="0" applyNumberFormat="1" applyFont="1" applyFill="1" applyBorder="1" applyAlignment="1"/>
    <xf numFmtId="179" fontId="15" fillId="3" borderId="93" xfId="0" applyNumberFormat="1" applyFont="1" applyFill="1" applyBorder="1" applyAlignment="1"/>
    <xf numFmtId="180" fontId="15" fillId="3" borderId="97" xfId="0" applyNumberFormat="1" applyFont="1" applyFill="1" applyBorder="1" applyAlignment="1"/>
    <xf numFmtId="180" fontId="15" fillId="3" borderId="98" xfId="0" applyNumberFormat="1" applyFont="1" applyFill="1" applyBorder="1" applyAlignment="1"/>
    <xf numFmtId="180" fontId="15" fillId="3" borderId="99" xfId="0" applyNumberFormat="1" applyFont="1" applyFill="1" applyBorder="1" applyAlignment="1"/>
    <xf numFmtId="180" fontId="15" fillId="3" borderId="100" xfId="0" applyNumberFormat="1" applyFont="1" applyFill="1" applyBorder="1" applyAlignment="1"/>
    <xf numFmtId="180" fontId="15" fillId="3" borderId="101" xfId="0" applyNumberFormat="1" applyFont="1" applyFill="1" applyBorder="1" applyAlignment="1"/>
    <xf numFmtId="180" fontId="15" fillId="3" borderId="102" xfId="0" applyNumberFormat="1" applyFont="1" applyFill="1" applyBorder="1" applyAlignment="1"/>
    <xf numFmtId="180" fontId="15" fillId="3" borderId="103" xfId="0" applyNumberFormat="1" applyFont="1" applyFill="1" applyBorder="1" applyAlignment="1"/>
    <xf numFmtId="180" fontId="15" fillId="3" borderId="104" xfId="0" applyNumberFormat="1" applyFont="1" applyFill="1" applyBorder="1" applyAlignment="1"/>
    <xf numFmtId="180" fontId="15" fillId="3" borderId="105" xfId="0" applyNumberFormat="1" applyFont="1" applyFill="1" applyBorder="1" applyAlignment="1"/>
    <xf numFmtId="180" fontId="15" fillId="3" borderId="106" xfId="0" applyNumberFormat="1" applyFont="1" applyFill="1" applyBorder="1" applyAlignment="1"/>
    <xf numFmtId="0" fontId="9" fillId="2" borderId="107" xfId="0" applyNumberFormat="1" applyFont="1" applyFill="1" applyBorder="1" applyAlignment="1"/>
    <xf numFmtId="0" fontId="9" fillId="2" borderId="108" xfId="0" applyNumberFormat="1" applyFont="1" applyFill="1" applyBorder="1" applyAlignment="1"/>
    <xf numFmtId="179" fontId="15" fillId="3" borderId="109" xfId="0" applyNumberFormat="1" applyFont="1" applyFill="1" applyBorder="1" applyAlignment="1"/>
    <xf numFmtId="179" fontId="15" fillId="3" borderId="110" xfId="0" applyNumberFormat="1" applyFont="1" applyFill="1" applyBorder="1" applyAlignment="1"/>
    <xf numFmtId="0" fontId="2" fillId="3" borderId="111" xfId="0" applyNumberFormat="1" applyFont="1" applyFill="1" applyBorder="1" applyAlignment="1">
      <alignment horizontal="center"/>
    </xf>
    <xf numFmtId="176" fontId="2" fillId="2" borderId="0" xfId="0" applyNumberFormat="1" applyFont="1" applyFill="1" applyBorder="1" applyAlignment="1">
      <alignment horizontal="right"/>
    </xf>
    <xf numFmtId="176" fontId="2" fillId="2" borderId="112" xfId="0" applyNumberFormat="1" applyFont="1" applyFill="1" applyBorder="1" applyAlignment="1">
      <alignment horizontal="centerContinuous"/>
    </xf>
    <xf numFmtId="176" fontId="2" fillId="2" borderId="113" xfId="0" applyNumberFormat="1" applyFont="1" applyFill="1" applyBorder="1" applyAlignment="1">
      <alignment horizontal="centerContinuous"/>
    </xf>
    <xf numFmtId="177" fontId="15" fillId="3" borderId="114" xfId="0" applyNumberFormat="1" applyFont="1" applyFill="1" applyBorder="1" applyAlignment="1"/>
    <xf numFmtId="177" fontId="15" fillId="3" borderId="115" xfId="0" applyNumberFormat="1" applyFont="1" applyFill="1" applyBorder="1" applyAlignment="1"/>
    <xf numFmtId="177" fontId="15" fillId="3" borderId="116" xfId="0" applyNumberFormat="1" applyFont="1" applyFill="1" applyBorder="1" applyAlignment="1"/>
    <xf numFmtId="177" fontId="15" fillId="3" borderId="117" xfId="0" applyNumberFormat="1" applyFont="1" applyFill="1" applyBorder="1" applyAlignment="1"/>
    <xf numFmtId="177" fontId="15" fillId="3" borderId="118" xfId="0" applyNumberFormat="1" applyFont="1" applyFill="1" applyBorder="1" applyAlignment="1"/>
    <xf numFmtId="177" fontId="15" fillId="3" borderId="119" xfId="0" applyNumberFormat="1" applyFont="1" applyFill="1" applyBorder="1" applyAlignment="1"/>
    <xf numFmtId="177" fontId="15" fillId="3" borderId="120" xfId="0" applyNumberFormat="1" applyFont="1" applyFill="1" applyBorder="1" applyAlignment="1"/>
    <xf numFmtId="177" fontId="15" fillId="3" borderId="121" xfId="0" applyNumberFormat="1" applyFont="1" applyFill="1" applyBorder="1" applyAlignment="1"/>
    <xf numFmtId="177" fontId="15" fillId="3" borderId="122" xfId="0" applyNumberFormat="1" applyFont="1" applyFill="1" applyBorder="1" applyAlignment="1"/>
    <xf numFmtId="176" fontId="2" fillId="2" borderId="123" xfId="0" applyNumberFormat="1" applyFont="1" applyFill="1" applyBorder="1" applyAlignment="1">
      <alignment horizontal="centerContinuous"/>
    </xf>
    <xf numFmtId="176" fontId="2" fillId="2" borderId="115" xfId="0" applyNumberFormat="1" applyFont="1" applyFill="1" applyBorder="1" applyAlignment="1">
      <alignment horizontal="centerContinuous"/>
    </xf>
    <xf numFmtId="176" fontId="2" fillId="2" borderId="12" xfId="0" applyNumberFormat="1" applyFont="1" applyFill="1" applyBorder="1" applyAlignment="1">
      <alignment horizontal="centerContinuous"/>
    </xf>
    <xf numFmtId="177" fontId="15" fillId="3" borderId="124" xfId="0" applyNumberFormat="1" applyFont="1" applyFill="1" applyBorder="1" applyAlignment="1"/>
    <xf numFmtId="177" fontId="15" fillId="3" borderId="125" xfId="0" applyNumberFormat="1" applyFont="1" applyFill="1" applyBorder="1" applyAlignment="1"/>
    <xf numFmtId="180" fontId="15" fillId="3" borderId="116" xfId="0" applyNumberFormat="1" applyFont="1" applyFill="1" applyBorder="1" applyAlignment="1"/>
    <xf numFmtId="179" fontId="15" fillId="0" borderId="48" xfId="0" applyNumberFormat="1" applyFont="1" applyBorder="1" applyAlignment="1">
      <alignment horizontal="right"/>
    </xf>
    <xf numFmtId="177" fontId="3" fillId="0" borderId="0" xfId="0" applyNumberFormat="1" applyFont="1" applyFill="1" applyAlignment="1"/>
    <xf numFmtId="0" fontId="8" fillId="0" borderId="0" xfId="0" applyNumberFormat="1" applyFont="1" applyFill="1" applyBorder="1" applyAlignment="1"/>
    <xf numFmtId="0" fontId="0" fillId="0" borderId="0" xfId="0" applyNumberFormat="1" applyFill="1" applyBorder="1"/>
    <xf numFmtId="0" fontId="9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179" fontId="15" fillId="0" borderId="0" xfId="0" applyNumberFormat="1" applyFont="1" applyFill="1" applyBorder="1" applyAlignment="1">
      <alignment horizontal="right"/>
    </xf>
    <xf numFmtId="179" fontId="15" fillId="0" borderId="0" xfId="0" applyNumberFormat="1" applyFont="1" applyFill="1" applyBorder="1" applyAlignment="1"/>
    <xf numFmtId="179" fontId="15" fillId="0" borderId="0" xfId="0" applyNumberFormat="1" applyFont="1" applyFill="1" applyBorder="1"/>
    <xf numFmtId="178" fontId="15" fillId="0" borderId="0" xfId="0" applyNumberFormat="1" applyFont="1" applyFill="1" applyBorder="1" applyAlignment="1"/>
    <xf numFmtId="177" fontId="15" fillId="0" borderId="0" xfId="0" applyNumberFormat="1" applyFont="1" applyFill="1" applyBorder="1" applyAlignment="1"/>
    <xf numFmtId="177" fontId="0" fillId="0" borderId="0" xfId="0" applyNumberFormat="1" applyFill="1" applyBorder="1"/>
    <xf numFmtId="0" fontId="15" fillId="0" borderId="53" xfId="0" quotePrefix="1" applyNumberFormat="1" applyFont="1" applyBorder="1" applyAlignment="1">
      <alignment horizontal="right"/>
    </xf>
    <xf numFmtId="180" fontId="15" fillId="3" borderId="126" xfId="0" applyNumberFormat="1" applyFont="1" applyFill="1" applyBorder="1" applyAlignment="1"/>
    <xf numFmtId="177" fontId="15" fillId="3" borderId="123" xfId="0" applyNumberFormat="1" applyFont="1" applyFill="1" applyBorder="1" applyAlignment="1"/>
    <xf numFmtId="177" fontId="15" fillId="3" borderId="127" xfId="0" applyNumberFormat="1" applyFont="1" applyFill="1" applyBorder="1" applyAlignment="1"/>
    <xf numFmtId="177" fontId="15" fillId="3" borderId="128" xfId="0" applyNumberFormat="1" applyFont="1" applyFill="1" applyBorder="1" applyAlignment="1"/>
    <xf numFmtId="179" fontId="15" fillId="3" borderId="129" xfId="0" applyNumberFormat="1" applyFont="1" applyFill="1" applyBorder="1" applyAlignment="1"/>
    <xf numFmtId="179" fontId="15" fillId="3" borderId="130" xfId="0" applyNumberFormat="1" applyFont="1" applyFill="1" applyBorder="1" applyAlignment="1"/>
    <xf numFmtId="180" fontId="15" fillId="3" borderId="131" xfId="0" applyNumberFormat="1" applyFont="1" applyFill="1" applyBorder="1" applyAlignment="1"/>
    <xf numFmtId="179" fontId="15" fillId="3" borderId="132" xfId="0" applyNumberFormat="1" applyFont="1" applyFill="1" applyBorder="1" applyAlignment="1"/>
    <xf numFmtId="179" fontId="15" fillId="3" borderId="133" xfId="0" applyNumberFormat="1" applyFont="1" applyFill="1" applyBorder="1" applyAlignment="1"/>
    <xf numFmtId="179" fontId="15" fillId="3" borderId="134" xfId="0" applyNumberFormat="1" applyFont="1" applyFill="1" applyBorder="1" applyAlignment="1"/>
    <xf numFmtId="179" fontId="15" fillId="3" borderId="135" xfId="0" applyNumberFormat="1" applyFont="1" applyFill="1" applyBorder="1" applyAlignment="1"/>
    <xf numFmtId="179" fontId="15" fillId="3" borderId="136" xfId="0" applyNumberFormat="1" applyFont="1" applyFill="1" applyBorder="1" applyAlignment="1"/>
    <xf numFmtId="179" fontId="15" fillId="3" borderId="137" xfId="0" applyNumberFormat="1" applyFont="1" applyFill="1" applyBorder="1" applyAlignment="1"/>
    <xf numFmtId="179" fontId="15" fillId="0" borderId="130" xfId="0" applyNumberFormat="1" applyFont="1" applyFill="1" applyBorder="1" applyAlignment="1"/>
    <xf numFmtId="0" fontId="0" fillId="0" borderId="130" xfId="0" applyNumberFormat="1" applyFill="1" applyBorder="1"/>
    <xf numFmtId="179" fontId="15" fillId="3" borderId="138" xfId="0" applyNumberFormat="1" applyFont="1" applyFill="1" applyBorder="1" applyAlignment="1"/>
    <xf numFmtId="179" fontId="15" fillId="3" borderId="139" xfId="0" applyNumberFormat="1" applyFont="1" applyFill="1" applyBorder="1" applyAlignment="1"/>
    <xf numFmtId="179" fontId="15" fillId="3" borderId="140" xfId="0" applyNumberFormat="1" applyFont="1" applyFill="1" applyBorder="1" applyAlignment="1"/>
    <xf numFmtId="179" fontId="15" fillId="3" borderId="141" xfId="0" applyNumberFormat="1" applyFont="1" applyFill="1" applyBorder="1" applyAlignment="1"/>
    <xf numFmtId="179" fontId="15" fillId="0" borderId="142" xfId="0" applyNumberFormat="1" applyFont="1" applyBorder="1"/>
    <xf numFmtId="180" fontId="15" fillId="3" borderId="143" xfId="0" applyNumberFormat="1" applyFont="1" applyFill="1" applyBorder="1" applyAlignment="1"/>
    <xf numFmtId="180" fontId="15" fillId="3" borderId="144" xfId="0" applyNumberFormat="1" applyFont="1" applyFill="1" applyBorder="1" applyAlignment="1"/>
    <xf numFmtId="179" fontId="15" fillId="0" borderId="10" xfId="0" applyNumberFormat="1" applyFont="1" applyFill="1" applyBorder="1" applyAlignment="1"/>
    <xf numFmtId="0" fontId="0" fillId="0" borderId="145" xfId="0" applyNumberFormat="1" applyFill="1" applyBorder="1"/>
    <xf numFmtId="179" fontId="15" fillId="3" borderId="146" xfId="0" applyNumberFormat="1" applyFont="1" applyFill="1" applyBorder="1" applyAlignment="1"/>
    <xf numFmtId="179" fontId="15" fillId="3" borderId="147" xfId="0" applyNumberFormat="1" applyFont="1" applyFill="1" applyBorder="1" applyAlignment="1"/>
    <xf numFmtId="180" fontId="15" fillId="3" borderId="148" xfId="0" applyNumberFormat="1" applyFont="1" applyFill="1" applyBorder="1" applyAlignment="1"/>
    <xf numFmtId="179" fontId="15" fillId="3" borderId="149" xfId="0" applyNumberFormat="1" applyFont="1" applyFill="1" applyBorder="1" applyAlignment="1"/>
    <xf numFmtId="180" fontId="15" fillId="3" borderId="150" xfId="0" applyNumberFormat="1" applyFont="1" applyFill="1" applyBorder="1" applyAlignment="1"/>
    <xf numFmtId="177" fontId="15" fillId="3" borderId="151" xfId="0" applyNumberFormat="1" applyFont="1" applyFill="1" applyBorder="1" applyAlignment="1"/>
    <xf numFmtId="179" fontId="15" fillId="0" borderId="152" xfId="0" applyNumberFormat="1" applyFont="1" applyBorder="1"/>
    <xf numFmtId="178" fontId="15" fillId="3" borderId="153" xfId="0" applyNumberFormat="1" applyFont="1" applyFill="1" applyBorder="1" applyAlignment="1"/>
    <xf numFmtId="179" fontId="15" fillId="3" borderId="153" xfId="0" applyNumberFormat="1" applyFont="1" applyFill="1" applyBorder="1" applyAlignment="1"/>
    <xf numFmtId="179" fontId="15" fillId="0" borderId="154" xfId="0" quotePrefix="1" applyNumberFormat="1" applyFont="1" applyBorder="1" applyAlignment="1">
      <alignment horizontal="right"/>
    </xf>
    <xf numFmtId="179" fontId="15" fillId="0" borderId="47" xfId="0" quotePrefix="1" applyNumberFormat="1" applyFont="1" applyBorder="1" applyAlignment="1">
      <alignment horizontal="right"/>
    </xf>
    <xf numFmtId="179" fontId="3" fillId="0" borderId="44" xfId="0" applyNumberFormat="1" applyFont="1" applyBorder="1" applyAlignment="1"/>
    <xf numFmtId="180" fontId="15" fillId="3" borderId="155" xfId="0" applyNumberFormat="1" applyFont="1" applyFill="1" applyBorder="1" applyAlignment="1"/>
    <xf numFmtId="180" fontId="15" fillId="3" borderId="156" xfId="0" applyNumberFormat="1" applyFont="1" applyFill="1" applyBorder="1" applyAlignment="1"/>
    <xf numFmtId="177" fontId="3" fillId="0" borderId="157" xfId="0" applyNumberFormat="1" applyFont="1" applyBorder="1" applyAlignment="1"/>
    <xf numFmtId="179" fontId="15" fillId="3" borderId="158" xfId="0" applyNumberFormat="1" applyFont="1" applyFill="1" applyBorder="1" applyAlignment="1"/>
    <xf numFmtId="179" fontId="15" fillId="3" borderId="159" xfId="0" applyNumberFormat="1" applyFont="1" applyFill="1" applyBorder="1" applyAlignment="1"/>
    <xf numFmtId="177" fontId="15" fillId="4" borderId="10" xfId="0" applyNumberFormat="1" applyFont="1" applyFill="1" applyBorder="1" applyAlignment="1"/>
    <xf numFmtId="177" fontId="15" fillId="4" borderId="0" xfId="0" applyNumberFormat="1" applyFont="1" applyFill="1" applyBorder="1" applyAlignment="1"/>
    <xf numFmtId="176" fontId="2" fillId="2" borderId="160" xfId="1" applyNumberFormat="1" applyFont="1" applyFill="1" applyBorder="1" applyAlignment="1">
      <alignment horizontal="center"/>
    </xf>
    <xf numFmtId="176" fontId="2" fillId="2" borderId="161" xfId="1" applyNumberFormat="1" applyFont="1" applyFill="1" applyBorder="1" applyAlignment="1">
      <alignment horizontal="center"/>
    </xf>
    <xf numFmtId="176" fontId="2" fillId="2" borderId="15" xfId="1" applyNumberFormat="1" applyFont="1" applyFill="1" applyBorder="1" applyAlignment="1">
      <alignment horizontal="center"/>
    </xf>
    <xf numFmtId="0" fontId="6" fillId="2" borderId="6" xfId="0" applyNumberFormat="1" applyFont="1" applyFill="1" applyBorder="1" applyAlignment="1"/>
    <xf numFmtId="0" fontId="6" fillId="2" borderId="8" xfId="0" applyNumberFormat="1" applyFont="1" applyFill="1" applyBorder="1" applyAlignment="1">
      <alignment horizontal="centerContinuous"/>
    </xf>
    <xf numFmtId="0" fontId="6" fillId="2" borderId="8" xfId="0" applyNumberFormat="1" applyFont="1" applyFill="1" applyBorder="1" applyAlignment="1"/>
    <xf numFmtId="0" fontId="6" fillId="2" borderId="162" xfId="0" applyNumberFormat="1" applyFont="1" applyFill="1" applyBorder="1" applyAlignment="1">
      <alignment horizontal="center"/>
    </xf>
    <xf numFmtId="0" fontId="2" fillId="2" borderId="163" xfId="1" applyNumberFormat="1" applyFont="1" applyFill="1" applyBorder="1" applyAlignment="1">
      <alignment horizontal="center"/>
    </xf>
    <xf numFmtId="0" fontId="2" fillId="2" borderId="109" xfId="1" applyNumberFormat="1" applyFont="1" applyFill="1" applyBorder="1" applyAlignment="1">
      <alignment horizontal="center"/>
    </xf>
    <xf numFmtId="0" fontId="2" fillId="2" borderId="164" xfId="1" applyNumberFormat="1" applyFont="1" applyFill="1" applyBorder="1" applyAlignment="1">
      <alignment horizontal="center"/>
    </xf>
    <xf numFmtId="0" fontId="2" fillId="2" borderId="20" xfId="1" applyNumberFormat="1" applyFont="1" applyFill="1" applyBorder="1" applyAlignment="1">
      <alignment horizontal="center"/>
    </xf>
    <xf numFmtId="179" fontId="15" fillId="0" borderId="54" xfId="0" applyNumberFormat="1" applyFont="1" applyBorder="1"/>
    <xf numFmtId="177" fontId="2" fillId="4" borderId="0" xfId="0" applyNumberFormat="1" applyFont="1" applyFill="1" applyAlignment="1"/>
    <xf numFmtId="3" fontId="2" fillId="4" borderId="0" xfId="0" applyNumberFormat="1" applyFont="1" applyFill="1" applyBorder="1" applyAlignment="1"/>
    <xf numFmtId="177" fontId="3" fillId="4" borderId="0" xfId="0" applyNumberFormat="1" applyFont="1" applyFill="1" applyAlignment="1"/>
    <xf numFmtId="177" fontId="3" fillId="0" borderId="54" xfId="0" applyNumberFormat="1" applyFont="1" applyBorder="1" applyAlignment="1"/>
    <xf numFmtId="177" fontId="3" fillId="0" borderId="165" xfId="0" applyNumberFormat="1" applyFont="1" applyBorder="1" applyAlignment="1"/>
    <xf numFmtId="177" fontId="15" fillId="4" borderId="145" xfId="0" applyNumberFormat="1" applyFont="1" applyFill="1" applyBorder="1" applyAlignment="1"/>
    <xf numFmtId="177" fontId="15" fillId="3" borderId="166" xfId="0" applyNumberFormat="1" applyFont="1" applyFill="1" applyBorder="1" applyAlignment="1"/>
    <xf numFmtId="179" fontId="15" fillId="3" borderId="91" xfId="0" applyNumberFormat="1" applyFont="1" applyFill="1" applyBorder="1" applyAlignment="1"/>
    <xf numFmtId="179" fontId="15" fillId="0" borderId="10" xfId="0" applyNumberFormat="1" applyFont="1" applyFill="1" applyBorder="1"/>
    <xf numFmtId="179" fontId="15" fillId="3" borderId="167" xfId="0" applyNumberFormat="1" applyFont="1" applyFill="1" applyBorder="1" applyAlignment="1"/>
    <xf numFmtId="179" fontId="15" fillId="0" borderId="52" xfId="0" applyNumberFormat="1" applyFont="1" applyBorder="1"/>
    <xf numFmtId="179" fontId="15" fillId="0" borderId="154" xfId="0" applyNumberFormat="1" applyFont="1" applyBorder="1"/>
    <xf numFmtId="179" fontId="15" fillId="0" borderId="168" xfId="0" applyNumberFormat="1" applyFont="1" applyBorder="1"/>
    <xf numFmtId="177" fontId="15" fillId="0" borderId="10" xfId="0" applyNumberFormat="1" applyFont="1" applyFill="1" applyBorder="1" applyAlignment="1"/>
    <xf numFmtId="177" fontId="15" fillId="3" borderId="169" xfId="0" applyNumberFormat="1" applyFont="1" applyFill="1" applyBorder="1" applyAlignment="1"/>
    <xf numFmtId="177" fontId="15" fillId="3" borderId="170" xfId="0" applyNumberFormat="1" applyFont="1" applyFill="1" applyBorder="1" applyAlignment="1"/>
    <xf numFmtId="177" fontId="15" fillId="3" borderId="171" xfId="0" applyNumberFormat="1" applyFont="1" applyFill="1" applyBorder="1" applyAlignment="1"/>
    <xf numFmtId="177" fontId="3" fillId="0" borderId="5" xfId="0" applyNumberFormat="1" applyFont="1" applyBorder="1" applyAlignment="1"/>
    <xf numFmtId="179" fontId="15" fillId="3" borderId="26" xfId="0" applyNumberFormat="1" applyFont="1" applyFill="1" applyBorder="1" applyAlignment="1"/>
    <xf numFmtId="180" fontId="15" fillId="3" borderId="93" xfId="0" applyNumberFormat="1" applyFont="1" applyFill="1" applyBorder="1" applyAlignment="1"/>
    <xf numFmtId="179" fontId="15" fillId="3" borderId="172" xfId="0" applyNumberFormat="1" applyFont="1" applyFill="1" applyBorder="1" applyAlignment="1"/>
    <xf numFmtId="179" fontId="15" fillId="3" borderId="173" xfId="0" applyNumberFormat="1" applyFont="1" applyFill="1" applyBorder="1" applyAlignment="1"/>
    <xf numFmtId="179" fontId="15" fillId="3" borderId="174" xfId="0" applyNumberFormat="1" applyFont="1" applyFill="1" applyBorder="1" applyAlignment="1"/>
    <xf numFmtId="179" fontId="15" fillId="3" borderId="175" xfId="0" applyNumberFormat="1" applyFont="1" applyFill="1" applyBorder="1" applyAlignment="1"/>
    <xf numFmtId="177" fontId="15" fillId="0" borderId="63" xfId="0" applyNumberFormat="1" applyFont="1" applyFill="1" applyBorder="1" applyAlignment="1"/>
    <xf numFmtId="179" fontId="15" fillId="3" borderId="177" xfId="0" applyNumberFormat="1" applyFont="1" applyFill="1" applyBorder="1" applyAlignment="1"/>
    <xf numFmtId="179" fontId="15" fillId="3" borderId="176" xfId="0" applyNumberFormat="1" applyFont="1" applyFill="1" applyBorder="1" applyAlignment="1"/>
  </cellXfs>
  <cellStyles count="2">
    <cellStyle name="標準" xfId="0" builtinId="0"/>
    <cellStyle name="標準_輸出入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</xdr:row>
      <xdr:rowOff>180975</xdr:rowOff>
    </xdr:from>
    <xdr:to>
      <xdr:col>2</xdr:col>
      <xdr:colOff>371475</xdr:colOff>
      <xdr:row>7</xdr:row>
      <xdr:rowOff>152400</xdr:rowOff>
    </xdr:to>
    <xdr:sp macro="" textlink="">
      <xdr:nvSpPr>
        <xdr:cNvPr id="1299" name="Line 1"/>
        <xdr:cNvSpPr>
          <a:spLocks noChangeShapeType="1"/>
        </xdr:cNvSpPr>
      </xdr:nvSpPr>
      <xdr:spPr bwMode="auto">
        <a:xfrm flipH="1" flipV="1">
          <a:off x="0" y="419100"/>
          <a:ext cx="1514475" cy="130492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08"/>
  <sheetViews>
    <sheetView tabSelected="1" showOutlineSymbols="0" view="pageBreakPreview" topLeftCell="B1" zoomScale="70" zoomScaleNormal="75" zoomScaleSheetLayoutView="70" workbookViewId="0">
      <pane xSplit="2" ySplit="8" topLeftCell="D123" activePane="bottomRight" state="frozen"/>
      <selection activeCell="B1" sqref="B1"/>
      <selection pane="topRight" activeCell="D1" sqref="D1"/>
      <selection pane="bottomLeft" activeCell="B9" sqref="B9"/>
      <selection pane="bottomRight" activeCell="AM1" sqref="AM1"/>
    </sheetView>
  </sheetViews>
  <sheetFormatPr defaultColWidth="10.6640625" defaultRowHeight="14.25" x14ac:dyDescent="0.15"/>
  <cols>
    <col min="1" max="1" width="1.44140625" style="4" hidden="1" customWidth="1"/>
    <col min="2" max="2" width="13.33203125" style="4" customWidth="1"/>
    <col min="3" max="3" width="6" style="4" customWidth="1"/>
    <col min="4" max="5" width="7.77734375" style="4" customWidth="1"/>
    <col min="6" max="6" width="7.77734375" style="1" customWidth="1"/>
    <col min="7" max="10" width="7.77734375" style="4" customWidth="1"/>
    <col min="11" max="11" width="9" style="4" customWidth="1"/>
    <col min="12" max="13" width="7.77734375" style="4" customWidth="1"/>
    <col min="14" max="14" width="8.21875" style="4" customWidth="1"/>
    <col min="15" max="15" width="7.77734375" style="4" customWidth="1"/>
    <col min="16" max="16" width="8.77734375" style="4" customWidth="1"/>
    <col min="17" max="32" width="7.77734375" style="4" customWidth="1"/>
    <col min="33" max="34" width="1.6640625" style="191" customWidth="1"/>
    <col min="35" max="38" width="7.77734375" style="1" customWidth="1"/>
    <col min="39" max="40" width="6.6640625" style="4" customWidth="1"/>
    <col min="41" max="16384" width="10.6640625" style="4"/>
  </cols>
  <sheetData>
    <row r="1" spans="2:40" ht="18.75" x14ac:dyDescent="0.2">
      <c r="B1" s="2" t="s">
        <v>85</v>
      </c>
      <c r="F1" s="98"/>
      <c r="G1" s="5" t="s">
        <v>69</v>
      </c>
      <c r="I1" s="98"/>
      <c r="J1" s="98"/>
      <c r="K1" s="98"/>
      <c r="L1" s="98"/>
      <c r="M1" s="3" t="s">
        <v>14</v>
      </c>
      <c r="O1" s="98"/>
      <c r="P1" s="10" t="s">
        <v>54</v>
      </c>
      <c r="T1" s="98"/>
      <c r="U1" s="98"/>
      <c r="AI1" s="98" t="s">
        <v>81</v>
      </c>
      <c r="AJ1" s="98"/>
      <c r="AK1" s="98"/>
      <c r="AL1" s="98"/>
    </row>
    <row r="2" spans="2:40" ht="15" thickBot="1" x14ac:dyDescent="0.2">
      <c r="F2" s="98"/>
      <c r="G2" s="31" t="s">
        <v>26</v>
      </c>
      <c r="I2" s="31" t="s">
        <v>27</v>
      </c>
      <c r="K2" s="31" t="s">
        <v>28</v>
      </c>
      <c r="M2" s="31" t="s">
        <v>29</v>
      </c>
      <c r="O2" s="31" t="s">
        <v>30</v>
      </c>
      <c r="Q2" s="31" t="s">
        <v>31</v>
      </c>
      <c r="S2" s="31" t="s">
        <v>32</v>
      </c>
      <c r="U2" s="31" t="s">
        <v>33</v>
      </c>
      <c r="W2" s="31" t="s">
        <v>25</v>
      </c>
      <c r="Y2" s="31" t="s">
        <v>36</v>
      </c>
      <c r="AA2" s="31" t="s">
        <v>37</v>
      </c>
      <c r="AC2" s="31" t="s">
        <v>34</v>
      </c>
      <c r="AE2" s="31" t="s">
        <v>35</v>
      </c>
      <c r="AI2" s="109" t="s">
        <v>73</v>
      </c>
      <c r="AJ2" s="98"/>
      <c r="AK2" s="109" t="s">
        <v>87</v>
      </c>
      <c r="AL2" s="98"/>
    </row>
    <row r="3" spans="2:40" ht="18" customHeight="1" x14ac:dyDescent="0.2">
      <c r="B3" s="11"/>
      <c r="C3" s="249"/>
      <c r="D3" s="16"/>
      <c r="E3" s="167"/>
      <c r="F3" s="17"/>
      <c r="G3" s="6" t="s">
        <v>55</v>
      </c>
      <c r="H3" s="39"/>
      <c r="I3" s="12" t="s">
        <v>56</v>
      </c>
      <c r="J3" s="39"/>
      <c r="K3" s="12" t="s">
        <v>56</v>
      </c>
      <c r="L3" s="13"/>
      <c r="M3" s="14" t="s">
        <v>15</v>
      </c>
      <c r="N3" s="39"/>
      <c r="O3" s="14" t="s">
        <v>15</v>
      </c>
      <c r="P3" s="39"/>
      <c r="Q3" s="14" t="s">
        <v>57</v>
      </c>
      <c r="R3" s="39"/>
      <c r="S3" s="14" t="s">
        <v>57</v>
      </c>
      <c r="T3" s="39"/>
      <c r="U3" s="14" t="s">
        <v>18</v>
      </c>
      <c r="V3" s="13"/>
      <c r="W3" s="108" t="s">
        <v>72</v>
      </c>
      <c r="X3" s="13"/>
      <c r="Y3" s="14" t="s">
        <v>19</v>
      </c>
      <c r="Z3" s="13"/>
      <c r="AA3" s="14" t="s">
        <v>22</v>
      </c>
      <c r="AB3" s="13"/>
      <c r="AC3" s="14" t="s">
        <v>23</v>
      </c>
      <c r="AD3" s="13"/>
      <c r="AE3" s="15" t="s">
        <v>24</v>
      </c>
      <c r="AF3" s="99"/>
      <c r="AG3" s="192"/>
      <c r="AH3" s="193"/>
      <c r="AI3" s="14" t="s">
        <v>83</v>
      </c>
      <c r="AJ3" s="13"/>
      <c r="AK3" s="15" t="s">
        <v>84</v>
      </c>
      <c r="AL3" s="128"/>
    </row>
    <row r="4" spans="2:40" ht="18" customHeight="1" x14ac:dyDescent="0.2">
      <c r="B4" s="18" t="s">
        <v>0</v>
      </c>
      <c r="C4" s="250"/>
      <c r="D4" s="42" t="s">
        <v>70</v>
      </c>
      <c r="E4" s="150"/>
      <c r="F4" s="24"/>
      <c r="G4" s="6" t="s">
        <v>58</v>
      </c>
      <c r="H4" s="40"/>
      <c r="I4" s="19" t="s">
        <v>59</v>
      </c>
      <c r="J4" s="40"/>
      <c r="K4" s="19" t="s">
        <v>60</v>
      </c>
      <c r="L4" s="20"/>
      <c r="M4" s="91" t="s">
        <v>61</v>
      </c>
      <c r="N4" s="92"/>
      <c r="O4" s="91" t="s">
        <v>61</v>
      </c>
      <c r="P4" s="92"/>
      <c r="Q4" s="15" t="s">
        <v>62</v>
      </c>
      <c r="R4" s="92"/>
      <c r="S4" s="15" t="s">
        <v>63</v>
      </c>
      <c r="T4" s="92"/>
      <c r="U4" s="41"/>
      <c r="V4" s="40"/>
      <c r="W4" s="93" t="s">
        <v>71</v>
      </c>
      <c r="X4" s="40"/>
      <c r="Y4" s="19" t="s">
        <v>21</v>
      </c>
      <c r="Z4" s="40"/>
      <c r="AA4" s="21"/>
      <c r="AB4" s="40"/>
      <c r="AC4" s="21"/>
      <c r="AD4" s="40"/>
      <c r="AE4" s="22"/>
      <c r="AF4" s="100"/>
      <c r="AG4" s="194"/>
      <c r="AH4" s="193"/>
      <c r="AI4" s="110"/>
      <c r="AJ4" s="40"/>
      <c r="AK4" s="111" t="s">
        <v>88</v>
      </c>
      <c r="AL4" s="129"/>
    </row>
    <row r="5" spans="2:40" ht="18" customHeight="1" x14ac:dyDescent="0.2">
      <c r="B5" s="25"/>
      <c r="C5" s="251"/>
      <c r="D5" s="7" t="s">
        <v>82</v>
      </c>
      <c r="E5" s="151"/>
      <c r="F5" s="26"/>
      <c r="G5" s="6" t="s">
        <v>64</v>
      </c>
      <c r="H5" s="40"/>
      <c r="I5" s="19" t="s">
        <v>65</v>
      </c>
      <c r="J5" s="40"/>
      <c r="K5" s="19" t="s">
        <v>66</v>
      </c>
      <c r="L5" s="20"/>
      <c r="M5" s="91" t="s">
        <v>47</v>
      </c>
      <c r="N5" s="92"/>
      <c r="O5" s="91" t="s">
        <v>47</v>
      </c>
      <c r="P5" s="92"/>
      <c r="Q5" s="91" t="s">
        <v>17</v>
      </c>
      <c r="R5" s="92"/>
      <c r="S5" s="91" t="s">
        <v>17</v>
      </c>
      <c r="T5" s="92"/>
      <c r="U5" s="93"/>
      <c r="V5" s="92"/>
      <c r="W5" s="15"/>
      <c r="X5" s="92"/>
      <c r="Y5" s="91" t="s">
        <v>48</v>
      </c>
      <c r="Z5" s="40"/>
      <c r="AA5" s="91" t="s">
        <v>48</v>
      </c>
      <c r="AB5" s="40"/>
      <c r="AC5" s="91" t="s">
        <v>48</v>
      </c>
      <c r="AD5" s="40"/>
      <c r="AE5" s="91" t="s">
        <v>48</v>
      </c>
      <c r="AF5" s="100"/>
      <c r="AG5" s="194"/>
      <c r="AH5" s="193"/>
      <c r="AI5" s="91" t="s">
        <v>74</v>
      </c>
      <c r="AJ5" s="40"/>
      <c r="AK5" s="91" t="s">
        <v>75</v>
      </c>
      <c r="AL5" s="130"/>
    </row>
    <row r="6" spans="2:40" ht="18" customHeight="1" x14ac:dyDescent="0.2">
      <c r="B6" s="25"/>
      <c r="C6" s="251"/>
      <c r="D6" s="23"/>
      <c r="E6" s="150"/>
      <c r="F6" s="24"/>
      <c r="G6" s="6" t="s">
        <v>49</v>
      </c>
      <c r="H6" s="40"/>
      <c r="I6" s="93"/>
      <c r="J6" s="92"/>
      <c r="K6" s="93"/>
      <c r="L6" s="92"/>
      <c r="M6" s="93"/>
      <c r="N6" s="92"/>
      <c r="O6" s="93"/>
      <c r="P6" s="92"/>
      <c r="Q6" s="93"/>
      <c r="R6" s="92"/>
      <c r="S6" s="93"/>
      <c r="T6" s="92"/>
      <c r="U6" s="93"/>
      <c r="V6" s="92"/>
      <c r="W6" s="93"/>
      <c r="X6" s="92"/>
      <c r="Y6" s="91" t="s">
        <v>50</v>
      </c>
      <c r="Z6" s="40"/>
      <c r="AA6" s="91" t="s">
        <v>50</v>
      </c>
      <c r="AB6" s="40"/>
      <c r="AC6" s="91" t="s">
        <v>50</v>
      </c>
      <c r="AD6" s="40"/>
      <c r="AE6" s="91" t="s">
        <v>50</v>
      </c>
      <c r="AF6" s="100"/>
      <c r="AG6" s="194"/>
      <c r="AH6" s="193"/>
      <c r="AI6" s="91" t="s">
        <v>76</v>
      </c>
      <c r="AJ6" s="40"/>
      <c r="AK6" s="91" t="s">
        <v>77</v>
      </c>
      <c r="AL6" s="130"/>
    </row>
    <row r="7" spans="2:40" ht="18" customHeight="1" x14ac:dyDescent="0.2">
      <c r="B7" s="25"/>
      <c r="C7" s="251"/>
      <c r="D7" s="43"/>
      <c r="E7" s="168"/>
      <c r="F7" s="44"/>
      <c r="G7" s="94"/>
      <c r="H7" s="40"/>
      <c r="I7" s="95" t="s">
        <v>51</v>
      </c>
      <c r="J7" s="92"/>
      <c r="K7" s="95" t="s">
        <v>52</v>
      </c>
      <c r="L7" s="92"/>
      <c r="M7" s="95" t="s">
        <v>67</v>
      </c>
      <c r="N7" s="92"/>
      <c r="O7" s="95" t="s">
        <v>52</v>
      </c>
      <c r="P7" s="92"/>
      <c r="Q7" s="95" t="s">
        <v>67</v>
      </c>
      <c r="R7" s="92"/>
      <c r="S7" s="95" t="s">
        <v>52</v>
      </c>
      <c r="T7" s="92"/>
      <c r="U7" s="96"/>
      <c r="V7" s="92"/>
      <c r="W7" s="95" t="s">
        <v>68</v>
      </c>
      <c r="X7" s="92"/>
      <c r="Y7" s="97" t="s">
        <v>20</v>
      </c>
      <c r="Z7" s="40"/>
      <c r="AA7" s="97" t="s">
        <v>20</v>
      </c>
      <c r="AB7" s="40"/>
      <c r="AC7" s="97" t="s">
        <v>20</v>
      </c>
      <c r="AD7" s="40"/>
      <c r="AE7" s="97" t="s">
        <v>20</v>
      </c>
      <c r="AF7" s="100"/>
      <c r="AG7" s="194"/>
      <c r="AH7" s="193"/>
      <c r="AI7" s="97" t="s">
        <v>78</v>
      </c>
      <c r="AJ7" s="40"/>
      <c r="AK7" s="97" t="s">
        <v>79</v>
      </c>
      <c r="AL7" s="130"/>
    </row>
    <row r="8" spans="2:40" ht="15.75" thickBot="1" x14ac:dyDescent="0.25">
      <c r="B8" s="27" t="s">
        <v>16</v>
      </c>
      <c r="C8" s="252"/>
      <c r="D8" s="49" t="s">
        <v>13</v>
      </c>
      <c r="E8" s="152" t="s">
        <v>53</v>
      </c>
      <c r="F8" s="171" t="s">
        <v>89</v>
      </c>
      <c r="G8" s="45" t="s">
        <v>13</v>
      </c>
      <c r="H8" s="46" t="s">
        <v>53</v>
      </c>
      <c r="I8" s="47" t="s">
        <v>13</v>
      </c>
      <c r="J8" s="46" t="s">
        <v>53</v>
      </c>
      <c r="K8" s="47" t="s">
        <v>13</v>
      </c>
      <c r="L8" s="46" t="s">
        <v>53</v>
      </c>
      <c r="M8" s="47" t="s">
        <v>13</v>
      </c>
      <c r="N8" s="46" t="s">
        <v>53</v>
      </c>
      <c r="O8" s="47" t="s">
        <v>13</v>
      </c>
      <c r="P8" s="46" t="s">
        <v>53</v>
      </c>
      <c r="Q8" s="47" t="s">
        <v>13</v>
      </c>
      <c r="R8" s="46" t="s">
        <v>53</v>
      </c>
      <c r="S8" s="47" t="s">
        <v>13</v>
      </c>
      <c r="T8" s="46" t="s">
        <v>53</v>
      </c>
      <c r="U8" s="47" t="s">
        <v>13</v>
      </c>
      <c r="V8" s="46" t="s">
        <v>53</v>
      </c>
      <c r="W8" s="48" t="s">
        <v>13</v>
      </c>
      <c r="X8" s="46" t="s">
        <v>53</v>
      </c>
      <c r="Y8" s="47" t="s">
        <v>13</v>
      </c>
      <c r="Z8" s="46" t="s">
        <v>53</v>
      </c>
      <c r="AA8" s="47" t="s">
        <v>13</v>
      </c>
      <c r="AB8" s="46" t="s">
        <v>53</v>
      </c>
      <c r="AC8" s="48" t="s">
        <v>13</v>
      </c>
      <c r="AD8" s="46" t="s">
        <v>53</v>
      </c>
      <c r="AE8" s="48" t="s">
        <v>13</v>
      </c>
      <c r="AF8" s="101" t="s">
        <v>53</v>
      </c>
      <c r="AG8" s="195"/>
      <c r="AH8" s="193"/>
      <c r="AI8" s="112" t="s">
        <v>13</v>
      </c>
      <c r="AJ8" s="46" t="s">
        <v>80</v>
      </c>
      <c r="AK8" s="48" t="s">
        <v>13</v>
      </c>
      <c r="AL8" s="131" t="s">
        <v>80</v>
      </c>
    </row>
    <row r="9" spans="2:40" ht="15" x14ac:dyDescent="0.2">
      <c r="B9" s="246" t="s">
        <v>38</v>
      </c>
      <c r="C9" s="253" t="s">
        <v>39</v>
      </c>
      <c r="D9" s="53">
        <f t="shared" ref="D9:D24" si="0">G9+I9+K9+M9+O9+Q9+S9+U9+W9+Y9+AA9+AC9+AE9</f>
        <v>4763</v>
      </c>
      <c r="E9" s="169">
        <f t="shared" ref="E9:E24" si="1">H9+J9+L9+N9+P9+R9+T9+V9+X9+Z9+AB9+AD9+AF9</f>
        <v>9125.1669999999995</v>
      </c>
      <c r="F9" s="157"/>
      <c r="G9" s="50">
        <v>70</v>
      </c>
      <c r="H9" s="51">
        <v>808.41099999999994</v>
      </c>
      <c r="I9" s="52">
        <v>69</v>
      </c>
      <c r="J9" s="51">
        <v>2203.1039999999998</v>
      </c>
      <c r="K9" s="52">
        <v>1182</v>
      </c>
      <c r="L9" s="51">
        <v>416.62299999999999</v>
      </c>
      <c r="M9" s="52">
        <v>13</v>
      </c>
      <c r="N9" s="51">
        <v>155.88300000000001</v>
      </c>
      <c r="O9" s="52">
        <v>1200</v>
      </c>
      <c r="P9" s="51">
        <v>531.47299999999996</v>
      </c>
      <c r="Q9" s="52">
        <v>27</v>
      </c>
      <c r="R9" s="51">
        <v>708.90200000000004</v>
      </c>
      <c r="S9" s="52">
        <v>187</v>
      </c>
      <c r="T9" s="51">
        <v>104.43600000000001</v>
      </c>
      <c r="U9" s="52">
        <v>747</v>
      </c>
      <c r="V9" s="51">
        <v>921.90700000000004</v>
      </c>
      <c r="W9" s="52">
        <v>204</v>
      </c>
      <c r="X9" s="51">
        <v>545.07500000000005</v>
      </c>
      <c r="Y9" s="52">
        <v>25</v>
      </c>
      <c r="Z9" s="51">
        <v>442.88200000000001</v>
      </c>
      <c r="AA9" s="52">
        <v>45</v>
      </c>
      <c r="AB9" s="51">
        <v>84.911000000000001</v>
      </c>
      <c r="AC9" s="52">
        <v>131</v>
      </c>
      <c r="AD9" s="51">
        <v>956.45699999999999</v>
      </c>
      <c r="AE9" s="52">
        <v>863</v>
      </c>
      <c r="AF9" s="102">
        <v>1245.1030000000001</v>
      </c>
      <c r="AG9" s="196"/>
      <c r="AH9" s="193"/>
      <c r="AI9" s="113">
        <v>588</v>
      </c>
      <c r="AJ9" s="114">
        <v>9814</v>
      </c>
      <c r="AK9" s="115"/>
      <c r="AL9" s="132">
        <v>1406</v>
      </c>
      <c r="AM9" s="8"/>
      <c r="AN9" s="8"/>
    </row>
    <row r="10" spans="2:40" ht="15" x14ac:dyDescent="0.2">
      <c r="B10" s="32" t="s">
        <v>40</v>
      </c>
      <c r="C10" s="33" t="s">
        <v>39</v>
      </c>
      <c r="D10" s="57">
        <f t="shared" si="0"/>
        <v>6873</v>
      </c>
      <c r="E10" s="153">
        <f t="shared" si="1"/>
        <v>7441.1900000000005</v>
      </c>
      <c r="F10" s="158">
        <f>+E10/E9*100-100</f>
        <v>-18.454204728527145</v>
      </c>
      <c r="G10" s="54">
        <v>140</v>
      </c>
      <c r="H10" s="55">
        <v>1192.625</v>
      </c>
      <c r="I10" s="56">
        <v>47</v>
      </c>
      <c r="J10" s="55">
        <v>873.97699999999998</v>
      </c>
      <c r="K10" s="56">
        <v>902</v>
      </c>
      <c r="L10" s="55">
        <v>406.82600000000002</v>
      </c>
      <c r="M10" s="56">
        <v>40</v>
      </c>
      <c r="N10" s="55">
        <v>131.114</v>
      </c>
      <c r="O10" s="56">
        <v>1020</v>
      </c>
      <c r="P10" s="55">
        <v>165.73699999999999</v>
      </c>
      <c r="Q10" s="56">
        <v>35</v>
      </c>
      <c r="R10" s="55">
        <v>530.34900000000005</v>
      </c>
      <c r="S10" s="56">
        <v>129</v>
      </c>
      <c r="T10" s="55">
        <v>366.95600000000002</v>
      </c>
      <c r="U10" s="56">
        <v>914</v>
      </c>
      <c r="V10" s="55">
        <v>1145.0409999999999</v>
      </c>
      <c r="W10" s="56">
        <v>2598</v>
      </c>
      <c r="X10" s="55">
        <v>854.58199999999999</v>
      </c>
      <c r="Y10" s="56">
        <v>28</v>
      </c>
      <c r="Z10" s="55">
        <v>63.158000000000001</v>
      </c>
      <c r="AA10" s="56">
        <v>37</v>
      </c>
      <c r="AB10" s="55">
        <v>177.34299999999999</v>
      </c>
      <c r="AC10" s="56">
        <v>142</v>
      </c>
      <c r="AD10" s="55">
        <v>664.33600000000001</v>
      </c>
      <c r="AE10" s="56">
        <v>841</v>
      </c>
      <c r="AF10" s="103">
        <v>869.14599999999996</v>
      </c>
      <c r="AG10" s="196"/>
      <c r="AH10" s="193"/>
      <c r="AI10" s="113">
        <v>853</v>
      </c>
      <c r="AJ10" s="114">
        <v>10946</v>
      </c>
      <c r="AK10" s="115"/>
      <c r="AL10" s="132">
        <v>3473</v>
      </c>
      <c r="AM10" s="8"/>
      <c r="AN10" s="8"/>
    </row>
    <row r="11" spans="2:40" ht="15" x14ac:dyDescent="0.2">
      <c r="B11" s="34" t="s">
        <v>41</v>
      </c>
      <c r="C11" s="254" t="s">
        <v>39</v>
      </c>
      <c r="D11" s="65">
        <f t="shared" si="0"/>
        <v>4559</v>
      </c>
      <c r="E11" s="169">
        <f t="shared" si="1"/>
        <v>10468.791000000001</v>
      </c>
      <c r="F11" s="158">
        <f>+E11/E10*100-100</f>
        <v>40.687054086779142</v>
      </c>
      <c r="G11" s="58">
        <v>115</v>
      </c>
      <c r="H11" s="59">
        <v>2783.3029999999999</v>
      </c>
      <c r="I11" s="60">
        <v>38</v>
      </c>
      <c r="J11" s="59">
        <v>928.74699999999996</v>
      </c>
      <c r="K11" s="60">
        <v>688</v>
      </c>
      <c r="L11" s="61">
        <v>466.62700000000001</v>
      </c>
      <c r="M11" s="62">
        <v>12</v>
      </c>
      <c r="N11" s="59">
        <v>268.58600000000001</v>
      </c>
      <c r="O11" s="60">
        <v>1382</v>
      </c>
      <c r="P11" s="61">
        <v>423.286</v>
      </c>
      <c r="Q11" s="62">
        <v>50</v>
      </c>
      <c r="R11" s="59">
        <v>830.87199999999996</v>
      </c>
      <c r="S11" s="60">
        <v>231</v>
      </c>
      <c r="T11" s="61">
        <v>258.06599999999997</v>
      </c>
      <c r="U11" s="62">
        <v>496</v>
      </c>
      <c r="V11" s="59">
        <v>729.27099999999996</v>
      </c>
      <c r="W11" s="60">
        <v>907</v>
      </c>
      <c r="X11" s="61">
        <v>943.87199999999996</v>
      </c>
      <c r="Y11" s="62">
        <v>21</v>
      </c>
      <c r="Z11" s="59">
        <v>154.36600000000001</v>
      </c>
      <c r="AA11" s="60">
        <v>31</v>
      </c>
      <c r="AB11" s="61">
        <v>202.76300000000001</v>
      </c>
      <c r="AC11" s="63">
        <v>131</v>
      </c>
      <c r="AD11" s="64">
        <v>1137.51</v>
      </c>
      <c r="AE11" s="62">
        <v>457</v>
      </c>
      <c r="AF11" s="104">
        <v>1341.5219999999999</v>
      </c>
      <c r="AG11" s="197"/>
      <c r="AH11" s="193"/>
      <c r="AI11" s="116">
        <v>694</v>
      </c>
      <c r="AJ11" s="117">
        <v>11663</v>
      </c>
      <c r="AK11" s="118"/>
      <c r="AL11" s="133">
        <v>3371</v>
      </c>
      <c r="AM11" s="8"/>
      <c r="AN11" s="8"/>
    </row>
    <row r="12" spans="2:40" ht="15.75" thickBot="1" x14ac:dyDescent="0.25">
      <c r="B12" s="247" t="s">
        <v>42</v>
      </c>
      <c r="C12" s="255" t="s">
        <v>39</v>
      </c>
      <c r="D12" s="207">
        <f t="shared" si="0"/>
        <v>5366</v>
      </c>
      <c r="E12" s="208">
        <f t="shared" si="1"/>
        <v>7937.1659999999993</v>
      </c>
      <c r="F12" s="209">
        <f>+E12/E11*100-100</f>
        <v>-24.182591858028317</v>
      </c>
      <c r="G12" s="210">
        <v>64</v>
      </c>
      <c r="H12" s="211">
        <v>906.82799999999997</v>
      </c>
      <c r="I12" s="212">
        <v>37</v>
      </c>
      <c r="J12" s="211">
        <v>1316.345</v>
      </c>
      <c r="K12" s="212">
        <v>1115</v>
      </c>
      <c r="L12" s="211">
        <v>346.45600000000002</v>
      </c>
      <c r="M12" s="212">
        <v>6</v>
      </c>
      <c r="N12" s="211">
        <v>94.347999999999999</v>
      </c>
      <c r="O12" s="212">
        <v>956</v>
      </c>
      <c r="P12" s="211">
        <v>285.25099999999998</v>
      </c>
      <c r="Q12" s="212">
        <v>41</v>
      </c>
      <c r="R12" s="211">
        <v>516.25800000000004</v>
      </c>
      <c r="S12" s="212">
        <v>208</v>
      </c>
      <c r="T12" s="211">
        <v>365.01499999999999</v>
      </c>
      <c r="U12" s="212">
        <v>1017</v>
      </c>
      <c r="V12" s="211">
        <v>662.97900000000004</v>
      </c>
      <c r="W12" s="212">
        <v>1434</v>
      </c>
      <c r="X12" s="213">
        <v>756.625</v>
      </c>
      <c r="Y12" s="214">
        <v>20</v>
      </c>
      <c r="Z12" s="211">
        <v>248.374</v>
      </c>
      <c r="AA12" s="212">
        <v>24</v>
      </c>
      <c r="AB12" s="211">
        <v>159.33000000000001</v>
      </c>
      <c r="AC12" s="212">
        <v>51</v>
      </c>
      <c r="AD12" s="211">
        <v>343.26499999999999</v>
      </c>
      <c r="AE12" s="212">
        <v>393</v>
      </c>
      <c r="AF12" s="215">
        <v>1936.0920000000001</v>
      </c>
      <c r="AG12" s="216"/>
      <c r="AH12" s="217"/>
      <c r="AI12" s="218">
        <v>604</v>
      </c>
      <c r="AJ12" s="219">
        <v>8127</v>
      </c>
      <c r="AK12" s="220"/>
      <c r="AL12" s="221">
        <v>1495</v>
      </c>
      <c r="AM12" s="8"/>
      <c r="AN12" s="8"/>
    </row>
    <row r="13" spans="2:40" ht="15" hidden="1" x14ac:dyDescent="0.2">
      <c r="B13" s="28" t="s">
        <v>43</v>
      </c>
      <c r="C13" s="172" t="s">
        <v>1</v>
      </c>
      <c r="D13" s="72">
        <f t="shared" si="0"/>
        <v>240</v>
      </c>
      <c r="E13" s="153">
        <f t="shared" si="1"/>
        <v>899.423</v>
      </c>
      <c r="F13" s="159"/>
      <c r="G13" s="69">
        <v>2</v>
      </c>
      <c r="H13" s="70">
        <v>97.74</v>
      </c>
      <c r="I13" s="71">
        <v>4</v>
      </c>
      <c r="J13" s="70">
        <v>123.70399999999999</v>
      </c>
      <c r="K13" s="71">
        <v>43</v>
      </c>
      <c r="L13" s="70">
        <v>50.618000000000002</v>
      </c>
      <c r="M13" s="71">
        <v>1</v>
      </c>
      <c r="N13" s="70">
        <v>19.734999999999999</v>
      </c>
      <c r="O13" s="71">
        <v>80</v>
      </c>
      <c r="P13" s="70">
        <v>56.098999999999997</v>
      </c>
      <c r="Q13" s="71">
        <v>4</v>
      </c>
      <c r="R13" s="70">
        <v>21.824999999999999</v>
      </c>
      <c r="S13" s="71">
        <v>19</v>
      </c>
      <c r="T13" s="70">
        <v>45.695</v>
      </c>
      <c r="U13" s="71">
        <v>1</v>
      </c>
      <c r="V13" s="70">
        <v>0.64200000000000002</v>
      </c>
      <c r="W13" s="71">
        <v>53</v>
      </c>
      <c r="X13" s="70">
        <v>261.779</v>
      </c>
      <c r="Y13" s="120">
        <v>1</v>
      </c>
      <c r="Z13" s="70">
        <v>7.4290000000000003</v>
      </c>
      <c r="AA13" s="71">
        <v>8</v>
      </c>
      <c r="AB13" s="70">
        <v>6.7779999999999996</v>
      </c>
      <c r="AC13" s="71"/>
      <c r="AD13" s="70">
        <v>0</v>
      </c>
      <c r="AE13" s="71">
        <v>24</v>
      </c>
      <c r="AF13" s="105">
        <v>207.37899999999999</v>
      </c>
      <c r="AG13" s="198"/>
      <c r="AH13" s="193"/>
      <c r="AI13" s="120">
        <v>46</v>
      </c>
      <c r="AJ13" s="70">
        <v>1171</v>
      </c>
      <c r="AK13" s="71"/>
      <c r="AL13" s="135">
        <v>514</v>
      </c>
      <c r="AM13" s="8"/>
      <c r="AN13" s="8"/>
    </row>
    <row r="14" spans="2:40" ht="15" hidden="1" x14ac:dyDescent="0.2">
      <c r="B14" s="28"/>
      <c r="C14" s="172" t="s">
        <v>2</v>
      </c>
      <c r="D14" s="72">
        <f t="shared" si="0"/>
        <v>216</v>
      </c>
      <c r="E14" s="153">
        <f t="shared" si="1"/>
        <v>1160.0849999999998</v>
      </c>
      <c r="F14" s="159"/>
      <c r="G14" s="69">
        <v>5</v>
      </c>
      <c r="H14" s="70">
        <v>10.48</v>
      </c>
      <c r="I14" s="71">
        <v>4</v>
      </c>
      <c r="J14" s="70">
        <v>150.834</v>
      </c>
      <c r="K14" s="71">
        <v>3</v>
      </c>
      <c r="L14" s="70">
        <v>63.817999999999998</v>
      </c>
      <c r="M14" s="71">
        <v>2</v>
      </c>
      <c r="N14" s="70">
        <v>124.393</v>
      </c>
      <c r="O14" s="71">
        <v>21</v>
      </c>
      <c r="P14" s="70">
        <v>103.416</v>
      </c>
      <c r="Q14" s="71">
        <v>2</v>
      </c>
      <c r="R14" s="70">
        <v>60.268000000000001</v>
      </c>
      <c r="S14" s="71">
        <v>35</v>
      </c>
      <c r="T14" s="70">
        <v>122.818</v>
      </c>
      <c r="U14" s="71">
        <v>65</v>
      </c>
      <c r="V14" s="70">
        <v>103.815</v>
      </c>
      <c r="W14" s="71">
        <v>10</v>
      </c>
      <c r="X14" s="70">
        <v>64.798000000000002</v>
      </c>
      <c r="Y14" s="120">
        <v>31</v>
      </c>
      <c r="Z14" s="70">
        <v>234.23599999999999</v>
      </c>
      <c r="AA14" s="71">
        <v>2</v>
      </c>
      <c r="AB14" s="70">
        <v>4.05</v>
      </c>
      <c r="AC14" s="71"/>
      <c r="AD14" s="70">
        <v>0</v>
      </c>
      <c r="AE14" s="71">
        <v>36</v>
      </c>
      <c r="AF14" s="105">
        <v>117.15900000000001</v>
      </c>
      <c r="AG14" s="198"/>
      <c r="AH14" s="193"/>
      <c r="AI14" s="120">
        <v>40</v>
      </c>
      <c r="AJ14" s="70">
        <v>959</v>
      </c>
      <c r="AK14" s="71"/>
      <c r="AL14" s="135">
        <v>10</v>
      </c>
      <c r="AM14" s="8"/>
      <c r="AN14" s="8"/>
    </row>
    <row r="15" spans="2:40" ht="15" hidden="1" x14ac:dyDescent="0.2">
      <c r="B15" s="28"/>
      <c r="C15" s="172" t="s">
        <v>3</v>
      </c>
      <c r="D15" s="72">
        <f t="shared" si="0"/>
        <v>311</v>
      </c>
      <c r="E15" s="153">
        <f t="shared" si="1"/>
        <v>784.84199999999998</v>
      </c>
      <c r="F15" s="159"/>
      <c r="G15" s="69">
        <v>3</v>
      </c>
      <c r="H15" s="70">
        <v>34.470999999999997</v>
      </c>
      <c r="I15" s="71">
        <v>2</v>
      </c>
      <c r="J15" s="70">
        <v>77.849000000000004</v>
      </c>
      <c r="K15" s="71">
        <v>60</v>
      </c>
      <c r="L15" s="70">
        <v>8.8819999999999997</v>
      </c>
      <c r="M15" s="71">
        <v>3</v>
      </c>
      <c r="N15" s="70">
        <v>83.787000000000006</v>
      </c>
      <c r="O15" s="71">
        <v>67</v>
      </c>
      <c r="P15" s="70">
        <v>64.680000000000007</v>
      </c>
      <c r="Q15" s="71">
        <v>2</v>
      </c>
      <c r="R15" s="70">
        <v>108.839</v>
      </c>
      <c r="S15" s="71">
        <v>44</v>
      </c>
      <c r="T15" s="70">
        <v>73.040999999999997</v>
      </c>
      <c r="U15" s="71">
        <v>28</v>
      </c>
      <c r="V15" s="70">
        <v>56.838000000000001</v>
      </c>
      <c r="W15" s="71">
        <v>58</v>
      </c>
      <c r="X15" s="70">
        <v>82.49</v>
      </c>
      <c r="Y15" s="120">
        <v>1</v>
      </c>
      <c r="Z15" s="70">
        <v>42.195999999999998</v>
      </c>
      <c r="AA15" s="71">
        <v>6</v>
      </c>
      <c r="AB15" s="70">
        <v>15.506</v>
      </c>
      <c r="AC15" s="71"/>
      <c r="AD15" s="70">
        <v>0</v>
      </c>
      <c r="AE15" s="71">
        <v>37</v>
      </c>
      <c r="AF15" s="105">
        <v>136.26300000000001</v>
      </c>
      <c r="AG15" s="198"/>
      <c r="AH15" s="193"/>
      <c r="AI15" s="120">
        <v>57</v>
      </c>
      <c r="AJ15" s="70">
        <v>834</v>
      </c>
      <c r="AK15" s="71"/>
      <c r="AL15" s="135">
        <v>311</v>
      </c>
      <c r="AM15" s="8"/>
      <c r="AN15" s="8"/>
    </row>
    <row r="16" spans="2:40" ht="15" hidden="1" x14ac:dyDescent="0.2">
      <c r="B16" s="28"/>
      <c r="C16" s="30" t="s">
        <v>4</v>
      </c>
      <c r="D16" s="76">
        <f t="shared" si="0"/>
        <v>994</v>
      </c>
      <c r="E16" s="155">
        <f t="shared" si="1"/>
        <v>591.2399999999999</v>
      </c>
      <c r="F16" s="160"/>
      <c r="G16" s="73">
        <v>17</v>
      </c>
      <c r="H16" s="74">
        <v>98.914000000000001</v>
      </c>
      <c r="I16" s="75">
        <v>1</v>
      </c>
      <c r="J16" s="74">
        <v>174.529</v>
      </c>
      <c r="K16" s="75">
        <v>121</v>
      </c>
      <c r="L16" s="74">
        <v>30.34</v>
      </c>
      <c r="M16" s="75">
        <v>2</v>
      </c>
      <c r="N16" s="74">
        <v>41.904000000000003</v>
      </c>
      <c r="O16" s="75">
        <v>192</v>
      </c>
      <c r="P16" s="74">
        <v>55.287999999999997</v>
      </c>
      <c r="Q16" s="75">
        <v>0</v>
      </c>
      <c r="R16" s="74">
        <v>0</v>
      </c>
      <c r="S16" s="75">
        <v>10</v>
      </c>
      <c r="T16" s="74">
        <v>50.915999999999997</v>
      </c>
      <c r="U16" s="75">
        <v>603</v>
      </c>
      <c r="V16" s="74">
        <v>44.642000000000003</v>
      </c>
      <c r="W16" s="75">
        <v>25</v>
      </c>
      <c r="X16" s="74">
        <v>50.133000000000003</v>
      </c>
      <c r="Y16" s="121">
        <v>0</v>
      </c>
      <c r="Z16" s="74">
        <v>0</v>
      </c>
      <c r="AA16" s="75">
        <v>0</v>
      </c>
      <c r="AB16" s="74">
        <v>0</v>
      </c>
      <c r="AC16" s="75"/>
      <c r="AD16" s="74">
        <v>0</v>
      </c>
      <c r="AE16" s="75">
        <v>23</v>
      </c>
      <c r="AF16" s="106">
        <v>44.573999999999998</v>
      </c>
      <c r="AG16" s="198"/>
      <c r="AH16" s="193"/>
      <c r="AI16" s="121">
        <v>53</v>
      </c>
      <c r="AJ16" s="74">
        <v>425</v>
      </c>
      <c r="AK16" s="75"/>
      <c r="AL16" s="136">
        <v>51</v>
      </c>
      <c r="AM16" s="8"/>
      <c r="AN16" s="8"/>
    </row>
    <row r="17" spans="2:44" ht="15" hidden="1" x14ac:dyDescent="0.2">
      <c r="B17" s="28"/>
      <c r="C17" s="172" t="s">
        <v>5</v>
      </c>
      <c r="D17" s="72">
        <f t="shared" si="0"/>
        <v>604</v>
      </c>
      <c r="E17" s="153">
        <f t="shared" si="1"/>
        <v>880.30200000000002</v>
      </c>
      <c r="F17" s="159"/>
      <c r="G17" s="69">
        <v>8</v>
      </c>
      <c r="H17" s="70">
        <v>235.393</v>
      </c>
      <c r="I17" s="71">
        <v>11</v>
      </c>
      <c r="J17" s="70">
        <v>225.11099999999999</v>
      </c>
      <c r="K17" s="71">
        <v>61</v>
      </c>
      <c r="L17" s="70">
        <v>6.6909999999999998</v>
      </c>
      <c r="M17" s="71">
        <v>0</v>
      </c>
      <c r="N17" s="70">
        <v>0</v>
      </c>
      <c r="O17" s="71">
        <v>3</v>
      </c>
      <c r="P17" s="70">
        <v>2.8479999999999999</v>
      </c>
      <c r="Q17" s="71">
        <v>2</v>
      </c>
      <c r="R17" s="70">
        <v>3.1230000000000002</v>
      </c>
      <c r="S17" s="71">
        <v>14</v>
      </c>
      <c r="T17" s="70">
        <v>131.66200000000001</v>
      </c>
      <c r="U17" s="71">
        <v>374</v>
      </c>
      <c r="V17" s="70">
        <v>75.171999999999997</v>
      </c>
      <c r="W17" s="71">
        <v>115</v>
      </c>
      <c r="X17" s="70">
        <v>70.899000000000001</v>
      </c>
      <c r="Y17" s="120">
        <v>0</v>
      </c>
      <c r="Z17" s="70">
        <v>0</v>
      </c>
      <c r="AA17" s="71">
        <v>0</v>
      </c>
      <c r="AB17" s="70">
        <v>0</v>
      </c>
      <c r="AC17" s="71"/>
      <c r="AD17" s="70">
        <v>0</v>
      </c>
      <c r="AE17" s="71">
        <v>16</v>
      </c>
      <c r="AF17" s="105">
        <v>129.40299999999999</v>
      </c>
      <c r="AG17" s="198"/>
      <c r="AH17" s="193"/>
      <c r="AI17" s="120">
        <v>65</v>
      </c>
      <c r="AJ17" s="70">
        <v>551</v>
      </c>
      <c r="AK17" s="71"/>
      <c r="AL17" s="135">
        <v>22</v>
      </c>
      <c r="AM17" s="8"/>
      <c r="AN17" s="8"/>
    </row>
    <row r="18" spans="2:44" ht="15" hidden="1" x14ac:dyDescent="0.2">
      <c r="B18" s="28"/>
      <c r="C18" s="172" t="s">
        <v>6</v>
      </c>
      <c r="D18" s="66">
        <f t="shared" si="0"/>
        <v>435</v>
      </c>
      <c r="E18" s="154">
        <f t="shared" si="1"/>
        <v>291.04399999999998</v>
      </c>
      <c r="F18" s="161"/>
      <c r="G18" s="69">
        <v>4</v>
      </c>
      <c r="H18" s="70">
        <v>13.999000000000001</v>
      </c>
      <c r="I18" s="71">
        <v>42</v>
      </c>
      <c r="J18" s="70">
        <v>37.04</v>
      </c>
      <c r="K18" s="71">
        <v>146</v>
      </c>
      <c r="L18" s="70">
        <v>43.323</v>
      </c>
      <c r="M18" s="71">
        <v>0</v>
      </c>
      <c r="N18" s="70">
        <v>0</v>
      </c>
      <c r="O18" s="71">
        <v>7</v>
      </c>
      <c r="P18" s="70">
        <v>20.952999999999999</v>
      </c>
      <c r="Q18" s="71">
        <v>2</v>
      </c>
      <c r="R18" s="70">
        <v>2.2040000000000002</v>
      </c>
      <c r="S18" s="71">
        <v>17</v>
      </c>
      <c r="T18" s="70">
        <v>8.0139999999999993</v>
      </c>
      <c r="U18" s="71">
        <v>29</v>
      </c>
      <c r="V18" s="70">
        <v>25.184999999999999</v>
      </c>
      <c r="W18" s="71">
        <v>172</v>
      </c>
      <c r="X18" s="70">
        <v>89.677000000000007</v>
      </c>
      <c r="Y18" s="120">
        <v>0</v>
      </c>
      <c r="Z18" s="70">
        <v>0</v>
      </c>
      <c r="AA18" s="71">
        <v>2</v>
      </c>
      <c r="AB18" s="70">
        <v>0.94299999999999995</v>
      </c>
      <c r="AC18" s="71"/>
      <c r="AD18" s="70">
        <v>0</v>
      </c>
      <c r="AE18" s="71">
        <v>14</v>
      </c>
      <c r="AF18" s="105">
        <v>49.706000000000003</v>
      </c>
      <c r="AG18" s="198"/>
      <c r="AH18" s="193"/>
      <c r="AI18" s="120">
        <v>69</v>
      </c>
      <c r="AJ18" s="70">
        <v>887</v>
      </c>
      <c r="AK18" s="71"/>
      <c r="AL18" s="135">
        <v>120</v>
      </c>
      <c r="AM18" s="8"/>
      <c r="AN18" s="8"/>
    </row>
    <row r="19" spans="2:44" ht="15" hidden="1" x14ac:dyDescent="0.2">
      <c r="B19" s="28"/>
      <c r="C19" s="30" t="s">
        <v>7</v>
      </c>
      <c r="D19" s="72">
        <f t="shared" si="0"/>
        <v>263</v>
      </c>
      <c r="E19" s="153">
        <f t="shared" si="1"/>
        <v>944.63499999999976</v>
      </c>
      <c r="F19" s="159"/>
      <c r="G19" s="73">
        <v>2</v>
      </c>
      <c r="H19" s="74">
        <v>117.59099999999999</v>
      </c>
      <c r="I19" s="75">
        <v>4</v>
      </c>
      <c r="J19" s="74">
        <v>355.75099999999998</v>
      </c>
      <c r="K19" s="75">
        <v>42</v>
      </c>
      <c r="L19" s="74">
        <v>41.27</v>
      </c>
      <c r="M19" s="75">
        <v>0</v>
      </c>
      <c r="N19" s="74">
        <v>0</v>
      </c>
      <c r="O19" s="75">
        <v>27</v>
      </c>
      <c r="P19" s="74">
        <v>73.593000000000004</v>
      </c>
      <c r="Q19" s="75">
        <v>1</v>
      </c>
      <c r="R19" s="74">
        <v>69.156000000000006</v>
      </c>
      <c r="S19" s="75">
        <v>64</v>
      </c>
      <c r="T19" s="74">
        <v>44.000999999999998</v>
      </c>
      <c r="U19" s="75">
        <v>98</v>
      </c>
      <c r="V19" s="74">
        <v>32.222999999999999</v>
      </c>
      <c r="W19" s="75">
        <v>11</v>
      </c>
      <c r="X19" s="74">
        <v>39.189</v>
      </c>
      <c r="Y19" s="121">
        <v>1</v>
      </c>
      <c r="Z19" s="74">
        <v>9.4369999999999994</v>
      </c>
      <c r="AA19" s="75">
        <v>1</v>
      </c>
      <c r="AB19" s="74">
        <v>37.225000000000001</v>
      </c>
      <c r="AC19" s="75"/>
      <c r="AD19" s="74">
        <v>0</v>
      </c>
      <c r="AE19" s="75">
        <v>12</v>
      </c>
      <c r="AF19" s="106">
        <v>125.199</v>
      </c>
      <c r="AG19" s="198"/>
      <c r="AH19" s="193"/>
      <c r="AI19" s="121">
        <v>81</v>
      </c>
      <c r="AJ19" s="74">
        <v>527</v>
      </c>
      <c r="AK19" s="75"/>
      <c r="AL19" s="136">
        <v>95</v>
      </c>
      <c r="AM19" s="8"/>
      <c r="AN19" s="8"/>
    </row>
    <row r="20" spans="2:44" ht="15" hidden="1" x14ac:dyDescent="0.2">
      <c r="B20" s="28"/>
      <c r="C20" s="172" t="s">
        <v>8</v>
      </c>
      <c r="D20" s="72">
        <f t="shared" si="0"/>
        <v>1385</v>
      </c>
      <c r="E20" s="153">
        <f t="shared" si="1"/>
        <v>1307.0070000000001</v>
      </c>
      <c r="F20" s="159"/>
      <c r="G20" s="69">
        <v>16</v>
      </c>
      <c r="H20" s="70">
        <v>209.14</v>
      </c>
      <c r="I20" s="71">
        <v>8</v>
      </c>
      <c r="J20" s="70">
        <v>460.21199999999999</v>
      </c>
      <c r="K20" s="71">
        <v>189</v>
      </c>
      <c r="L20" s="70">
        <v>29.626000000000001</v>
      </c>
      <c r="M20" s="71">
        <v>3</v>
      </c>
      <c r="N20" s="70">
        <v>47.981999999999999</v>
      </c>
      <c r="O20" s="71">
        <v>8</v>
      </c>
      <c r="P20" s="70">
        <v>255.70699999999999</v>
      </c>
      <c r="Q20" s="71">
        <v>2</v>
      </c>
      <c r="R20" s="70">
        <v>24.652000000000001</v>
      </c>
      <c r="S20" s="71">
        <v>2</v>
      </c>
      <c r="T20" s="70">
        <v>20.77</v>
      </c>
      <c r="U20" s="71">
        <v>209</v>
      </c>
      <c r="V20" s="70">
        <v>42.545999999999999</v>
      </c>
      <c r="W20" s="71">
        <v>15</v>
      </c>
      <c r="X20" s="70">
        <v>195.642</v>
      </c>
      <c r="Y20" s="120">
        <v>2</v>
      </c>
      <c r="Z20" s="70">
        <v>3.02</v>
      </c>
      <c r="AA20" s="71">
        <v>0</v>
      </c>
      <c r="AB20" s="70">
        <v>0</v>
      </c>
      <c r="AC20" s="71"/>
      <c r="AD20" s="70">
        <v>0</v>
      </c>
      <c r="AE20" s="71">
        <v>931</v>
      </c>
      <c r="AF20" s="105">
        <v>17.71</v>
      </c>
      <c r="AG20" s="198"/>
      <c r="AH20" s="193"/>
      <c r="AI20" s="120">
        <v>69</v>
      </c>
      <c r="AJ20" s="70">
        <v>857</v>
      </c>
      <c r="AK20" s="71"/>
      <c r="AL20" s="135">
        <v>34</v>
      </c>
      <c r="AM20" s="8"/>
      <c r="AN20" s="8"/>
    </row>
    <row r="21" spans="2:44" ht="15" hidden="1" x14ac:dyDescent="0.2">
      <c r="B21" s="28"/>
      <c r="C21" s="172" t="s">
        <v>9</v>
      </c>
      <c r="D21" s="66">
        <f t="shared" si="0"/>
        <v>324</v>
      </c>
      <c r="E21" s="154">
        <f t="shared" si="1"/>
        <v>834.86</v>
      </c>
      <c r="F21" s="161"/>
      <c r="G21" s="69">
        <v>4</v>
      </c>
      <c r="H21" s="70">
        <v>95.010999999999996</v>
      </c>
      <c r="I21" s="71">
        <v>9</v>
      </c>
      <c r="J21" s="70">
        <v>166.42500000000001</v>
      </c>
      <c r="K21" s="71">
        <v>195</v>
      </c>
      <c r="L21" s="70">
        <v>184.06399999999999</v>
      </c>
      <c r="M21" s="71">
        <v>2</v>
      </c>
      <c r="N21" s="70">
        <v>67.774000000000001</v>
      </c>
      <c r="O21" s="71">
        <v>30</v>
      </c>
      <c r="P21" s="70">
        <v>6.6340000000000003</v>
      </c>
      <c r="Q21" s="71">
        <v>4</v>
      </c>
      <c r="R21" s="70">
        <v>6.8579999999999997</v>
      </c>
      <c r="S21" s="71">
        <v>14</v>
      </c>
      <c r="T21" s="70">
        <v>9.5419999999999998</v>
      </c>
      <c r="U21" s="71">
        <v>32</v>
      </c>
      <c r="V21" s="70">
        <v>42.018000000000001</v>
      </c>
      <c r="W21" s="71">
        <v>10</v>
      </c>
      <c r="X21" s="70">
        <v>20.184000000000001</v>
      </c>
      <c r="Y21" s="120">
        <v>2</v>
      </c>
      <c r="Z21" s="70">
        <v>110.28100000000001</v>
      </c>
      <c r="AA21" s="71">
        <v>6</v>
      </c>
      <c r="AB21" s="70">
        <v>4.3159999999999998</v>
      </c>
      <c r="AC21" s="71"/>
      <c r="AD21" s="70">
        <v>0</v>
      </c>
      <c r="AE21" s="71">
        <v>16</v>
      </c>
      <c r="AF21" s="105">
        <v>121.753</v>
      </c>
      <c r="AG21" s="198"/>
      <c r="AH21" s="193"/>
      <c r="AI21" s="120">
        <v>68</v>
      </c>
      <c r="AJ21" s="70">
        <v>1083</v>
      </c>
      <c r="AK21" s="71"/>
      <c r="AL21" s="135">
        <v>34</v>
      </c>
      <c r="AM21" s="8"/>
      <c r="AN21" s="8"/>
    </row>
    <row r="22" spans="2:44" ht="15" hidden="1" x14ac:dyDescent="0.2">
      <c r="B22" s="28"/>
      <c r="C22" s="30" t="s">
        <v>10</v>
      </c>
      <c r="D22" s="72">
        <f t="shared" si="0"/>
        <v>202</v>
      </c>
      <c r="E22" s="153">
        <f t="shared" si="1"/>
        <v>643.83799999999997</v>
      </c>
      <c r="F22" s="159"/>
      <c r="G22" s="73">
        <v>2</v>
      </c>
      <c r="H22" s="74">
        <v>133.023</v>
      </c>
      <c r="I22" s="75">
        <v>29</v>
      </c>
      <c r="J22" s="74">
        <v>250.14099999999999</v>
      </c>
      <c r="K22" s="75">
        <v>39</v>
      </c>
      <c r="L22" s="74">
        <v>29.670999999999999</v>
      </c>
      <c r="M22" s="75">
        <v>0</v>
      </c>
      <c r="N22" s="74">
        <v>0</v>
      </c>
      <c r="O22" s="75">
        <v>3</v>
      </c>
      <c r="P22" s="74">
        <v>2.117</v>
      </c>
      <c r="Q22" s="75">
        <v>2</v>
      </c>
      <c r="R22" s="74">
        <v>0.93400000000000005</v>
      </c>
      <c r="S22" s="75">
        <v>19</v>
      </c>
      <c r="T22" s="74">
        <v>76.185000000000002</v>
      </c>
      <c r="U22" s="75">
        <v>69</v>
      </c>
      <c r="V22" s="74">
        <v>50.158000000000001</v>
      </c>
      <c r="W22" s="75">
        <v>20</v>
      </c>
      <c r="X22" s="74">
        <v>67.501999999999995</v>
      </c>
      <c r="Y22" s="121">
        <v>2</v>
      </c>
      <c r="Z22" s="74">
        <v>7.1440000000000001</v>
      </c>
      <c r="AA22" s="75">
        <v>2</v>
      </c>
      <c r="AB22" s="74">
        <v>1.4179999999999999</v>
      </c>
      <c r="AC22" s="75"/>
      <c r="AD22" s="74">
        <v>0</v>
      </c>
      <c r="AE22" s="75">
        <v>15</v>
      </c>
      <c r="AF22" s="106">
        <v>25.545000000000002</v>
      </c>
      <c r="AG22" s="198"/>
      <c r="AH22" s="193"/>
      <c r="AI22" s="121">
        <v>67</v>
      </c>
      <c r="AJ22" s="74">
        <v>437</v>
      </c>
      <c r="AK22" s="75"/>
      <c r="AL22" s="136">
        <v>110</v>
      </c>
      <c r="AM22" s="8"/>
      <c r="AN22" s="8"/>
    </row>
    <row r="23" spans="2:44" ht="15" hidden="1" x14ac:dyDescent="0.2">
      <c r="B23" s="28"/>
      <c r="C23" s="172" t="s">
        <v>11</v>
      </c>
      <c r="D23" s="72">
        <f t="shared" si="0"/>
        <v>153</v>
      </c>
      <c r="E23" s="153">
        <f t="shared" si="1"/>
        <v>405.471</v>
      </c>
      <c r="F23" s="159"/>
      <c r="G23" s="69">
        <v>14</v>
      </c>
      <c r="H23" s="70">
        <v>18.62</v>
      </c>
      <c r="I23" s="71">
        <v>5</v>
      </c>
      <c r="J23" s="70">
        <v>199.33699999999999</v>
      </c>
      <c r="K23" s="71">
        <v>42</v>
      </c>
      <c r="L23" s="70">
        <v>11.705</v>
      </c>
      <c r="M23" s="71">
        <v>0</v>
      </c>
      <c r="N23" s="70">
        <v>0</v>
      </c>
      <c r="O23" s="71">
        <v>2</v>
      </c>
      <c r="P23" s="70">
        <v>1.3320000000000001</v>
      </c>
      <c r="Q23" s="71">
        <v>2</v>
      </c>
      <c r="R23" s="70">
        <v>1.181</v>
      </c>
      <c r="S23" s="71">
        <v>6</v>
      </c>
      <c r="T23" s="70">
        <v>44.04</v>
      </c>
      <c r="U23" s="71">
        <v>15</v>
      </c>
      <c r="V23" s="70">
        <v>10.407</v>
      </c>
      <c r="W23" s="71">
        <v>58</v>
      </c>
      <c r="X23" s="70">
        <v>99.36</v>
      </c>
      <c r="Y23" s="120">
        <v>0</v>
      </c>
      <c r="Z23" s="70">
        <v>0</v>
      </c>
      <c r="AA23" s="71">
        <v>0</v>
      </c>
      <c r="AB23" s="70">
        <v>0</v>
      </c>
      <c r="AC23" s="71"/>
      <c r="AD23" s="70">
        <v>0</v>
      </c>
      <c r="AE23" s="71">
        <v>9</v>
      </c>
      <c r="AF23" s="105">
        <v>19.489000000000001</v>
      </c>
      <c r="AG23" s="198"/>
      <c r="AH23" s="193"/>
      <c r="AI23" s="120">
        <v>45</v>
      </c>
      <c r="AJ23" s="70">
        <v>600</v>
      </c>
      <c r="AK23" s="71"/>
      <c r="AL23" s="135">
        <v>13</v>
      </c>
      <c r="AM23" s="8"/>
      <c r="AN23" s="8"/>
    </row>
    <row r="24" spans="2:44" ht="15" hidden="1" x14ac:dyDescent="0.2">
      <c r="B24" s="35"/>
      <c r="C24" s="36" t="s">
        <v>12</v>
      </c>
      <c r="D24" s="77">
        <f t="shared" si="0"/>
        <v>502</v>
      </c>
      <c r="E24" s="170">
        <f t="shared" si="1"/>
        <v>893.30299999999988</v>
      </c>
      <c r="F24" s="162"/>
      <c r="G24" s="69">
        <v>3</v>
      </c>
      <c r="H24" s="70">
        <v>1.238</v>
      </c>
      <c r="I24" s="71">
        <v>10</v>
      </c>
      <c r="J24" s="70">
        <v>290.31099999999998</v>
      </c>
      <c r="K24" s="71">
        <v>115</v>
      </c>
      <c r="L24" s="70">
        <v>34.576999999999998</v>
      </c>
      <c r="M24" s="71">
        <v>0</v>
      </c>
      <c r="N24" s="70">
        <v>0</v>
      </c>
      <c r="O24" s="71">
        <v>83</v>
      </c>
      <c r="P24" s="70">
        <v>79.569999999999993</v>
      </c>
      <c r="Q24" s="71">
        <v>5</v>
      </c>
      <c r="R24" s="70">
        <v>48.371000000000002</v>
      </c>
      <c r="S24" s="71">
        <v>30</v>
      </c>
      <c r="T24" s="70">
        <v>19.914999999999999</v>
      </c>
      <c r="U24" s="71">
        <v>57</v>
      </c>
      <c r="V24" s="70">
        <v>2.359</v>
      </c>
      <c r="W24" s="71">
        <v>190</v>
      </c>
      <c r="X24" s="70">
        <v>329.54599999999999</v>
      </c>
      <c r="Y24" s="120">
        <v>3</v>
      </c>
      <c r="Z24" s="70">
        <v>14.583</v>
      </c>
      <c r="AA24" s="71">
        <v>2</v>
      </c>
      <c r="AB24" s="70">
        <v>9.8000000000000007</v>
      </c>
      <c r="AC24" s="71"/>
      <c r="AD24" s="70">
        <v>0</v>
      </c>
      <c r="AE24" s="71">
        <v>4</v>
      </c>
      <c r="AF24" s="105">
        <v>63.033000000000001</v>
      </c>
      <c r="AG24" s="198"/>
      <c r="AH24" s="193"/>
      <c r="AI24" s="120">
        <v>88</v>
      </c>
      <c r="AJ24" s="70">
        <v>1218</v>
      </c>
      <c r="AK24" s="71"/>
      <c r="AL24" s="135">
        <v>41</v>
      </c>
      <c r="AM24" s="8"/>
      <c r="AN24" s="8"/>
    </row>
    <row r="25" spans="2:44" ht="15" x14ac:dyDescent="0.2">
      <c r="B25" s="248" t="s">
        <v>43</v>
      </c>
      <c r="C25" s="256" t="s">
        <v>39</v>
      </c>
      <c r="D25" s="78">
        <f>SUM(D13:D24)</f>
        <v>5629</v>
      </c>
      <c r="E25" s="156">
        <f>SUM(E13:E24)</f>
        <v>9636.0499999999993</v>
      </c>
      <c r="F25" s="163">
        <f>+E25/E12*100-100</f>
        <v>21.404163652366591</v>
      </c>
      <c r="G25" s="142">
        <f t="shared" ref="G25:AF25" si="2">SUM(G13:G24)</f>
        <v>80</v>
      </c>
      <c r="H25" s="139">
        <f t="shared" si="2"/>
        <v>1065.6199999999999</v>
      </c>
      <c r="I25" s="141">
        <f t="shared" si="2"/>
        <v>129</v>
      </c>
      <c r="J25" s="127">
        <f t="shared" si="2"/>
        <v>2511.2440000000001</v>
      </c>
      <c r="K25" s="126">
        <f t="shared" si="2"/>
        <v>1056</v>
      </c>
      <c r="L25" s="139">
        <f t="shared" si="2"/>
        <v>534.58500000000004</v>
      </c>
      <c r="M25" s="141">
        <f t="shared" si="2"/>
        <v>13</v>
      </c>
      <c r="N25" s="127">
        <f t="shared" si="2"/>
        <v>385.57500000000005</v>
      </c>
      <c r="O25" s="126">
        <f t="shared" si="2"/>
        <v>523</v>
      </c>
      <c r="P25" s="139">
        <f t="shared" si="2"/>
        <v>722.23700000000008</v>
      </c>
      <c r="Q25" s="141">
        <f t="shared" si="2"/>
        <v>28</v>
      </c>
      <c r="R25" s="127">
        <f t="shared" si="2"/>
        <v>347.411</v>
      </c>
      <c r="S25" s="126">
        <f t="shared" si="2"/>
        <v>274</v>
      </c>
      <c r="T25" s="139">
        <f t="shared" si="2"/>
        <v>646.59899999999993</v>
      </c>
      <c r="U25" s="141">
        <f t="shared" si="2"/>
        <v>1580</v>
      </c>
      <c r="V25" s="127">
        <f t="shared" si="2"/>
        <v>486.005</v>
      </c>
      <c r="W25" s="126">
        <f t="shared" si="2"/>
        <v>737</v>
      </c>
      <c r="X25" s="127">
        <f t="shared" si="2"/>
        <v>1371.1989999999998</v>
      </c>
      <c r="Y25" s="126">
        <f t="shared" si="2"/>
        <v>43</v>
      </c>
      <c r="Z25" s="139">
        <f t="shared" si="2"/>
        <v>428.32600000000002</v>
      </c>
      <c r="AA25" s="141">
        <f t="shared" si="2"/>
        <v>29</v>
      </c>
      <c r="AB25" s="127">
        <f t="shared" si="2"/>
        <v>80.036000000000016</v>
      </c>
      <c r="AC25" s="126">
        <f t="shared" si="2"/>
        <v>0</v>
      </c>
      <c r="AD25" s="139">
        <f t="shared" si="2"/>
        <v>0</v>
      </c>
      <c r="AE25" s="141">
        <f t="shared" si="2"/>
        <v>1137</v>
      </c>
      <c r="AF25" s="144">
        <f t="shared" si="2"/>
        <v>1057.213</v>
      </c>
      <c r="AG25" s="199"/>
      <c r="AH25" s="193"/>
      <c r="AI25" s="87">
        <v>748</v>
      </c>
      <c r="AJ25" s="88">
        <v>9556</v>
      </c>
      <c r="AK25" s="89"/>
      <c r="AL25" s="88">
        <v>1359</v>
      </c>
      <c r="AM25" s="8"/>
      <c r="AN25" s="8"/>
    </row>
    <row r="26" spans="2:44" s="98" customFormat="1" ht="15.75" thickBot="1" x14ac:dyDescent="0.25">
      <c r="B26" s="173" t="s">
        <v>90</v>
      </c>
      <c r="C26" s="174"/>
      <c r="D26" s="175">
        <f>D25/D12-1</f>
        <v>4.9012299664554559E-2</v>
      </c>
      <c r="E26" s="176">
        <f>E25/E12-1</f>
        <v>0.21404163652366592</v>
      </c>
      <c r="F26" s="177"/>
      <c r="G26" s="178">
        <f t="shared" ref="G26:AF26" si="3">G25/G12-1</f>
        <v>0.25</v>
      </c>
      <c r="H26" s="179">
        <f t="shared" si="3"/>
        <v>0.17510707653491053</v>
      </c>
      <c r="I26" s="180">
        <f t="shared" si="3"/>
        <v>2.4864864864864864</v>
      </c>
      <c r="J26" s="181">
        <f t="shared" si="3"/>
        <v>0.90773999217530354</v>
      </c>
      <c r="K26" s="182">
        <f t="shared" si="3"/>
        <v>-5.291479820627798E-2</v>
      </c>
      <c r="L26" s="179">
        <f t="shared" si="3"/>
        <v>0.54300979056503573</v>
      </c>
      <c r="M26" s="180">
        <f t="shared" si="3"/>
        <v>1.1666666666666665</v>
      </c>
      <c r="N26" s="181">
        <f t="shared" si="3"/>
        <v>3.0867320981896809</v>
      </c>
      <c r="O26" s="182">
        <f t="shared" si="3"/>
        <v>-0.45292887029288698</v>
      </c>
      <c r="P26" s="179">
        <f t="shared" si="3"/>
        <v>1.5319350326554515</v>
      </c>
      <c r="Q26" s="180">
        <f t="shared" si="3"/>
        <v>-0.31707317073170727</v>
      </c>
      <c r="R26" s="181">
        <f t="shared" si="3"/>
        <v>-0.32705933854778046</v>
      </c>
      <c r="S26" s="182">
        <f t="shared" si="3"/>
        <v>0.31730769230769229</v>
      </c>
      <c r="T26" s="179">
        <f t="shared" si="3"/>
        <v>0.7714313110420119</v>
      </c>
      <c r="U26" s="180">
        <f t="shared" si="3"/>
        <v>0.55358898721730587</v>
      </c>
      <c r="V26" s="181">
        <f t="shared" si="3"/>
        <v>-0.26693756514158073</v>
      </c>
      <c r="W26" s="182">
        <f t="shared" si="3"/>
        <v>-0.48605299860529982</v>
      </c>
      <c r="X26" s="181">
        <f t="shared" si="3"/>
        <v>0.81225706261357988</v>
      </c>
      <c r="Y26" s="182">
        <f t="shared" si="3"/>
        <v>1.1499999999999999</v>
      </c>
      <c r="Z26" s="179">
        <f t="shared" si="3"/>
        <v>0.72452027990047285</v>
      </c>
      <c r="AA26" s="180">
        <f t="shared" si="3"/>
        <v>0.20833333333333326</v>
      </c>
      <c r="AB26" s="181">
        <f t="shared" si="3"/>
        <v>-0.4976714994037531</v>
      </c>
      <c r="AC26" s="182">
        <f t="shared" si="3"/>
        <v>-1</v>
      </c>
      <c r="AD26" s="179">
        <f t="shared" si="3"/>
        <v>-1</v>
      </c>
      <c r="AE26" s="180">
        <f t="shared" si="3"/>
        <v>1.8931297709923665</v>
      </c>
      <c r="AF26" s="183">
        <f t="shared" si="3"/>
        <v>-0.45394485386025052</v>
      </c>
      <c r="AG26" s="200"/>
      <c r="AH26" s="201"/>
      <c r="AI26" s="124">
        <f>AI25/AI12-1</f>
        <v>0.23841059602649017</v>
      </c>
      <c r="AJ26" s="125">
        <f>AJ25/AJ12-1</f>
        <v>0.17583364094991993</v>
      </c>
      <c r="AK26" s="124"/>
      <c r="AL26" s="138">
        <f>AL25/AL12-1</f>
        <v>-9.0969899665551801E-2</v>
      </c>
      <c r="AM26" s="245"/>
      <c r="AN26" s="245"/>
      <c r="AO26" s="245"/>
      <c r="AP26" s="245"/>
      <c r="AQ26" s="258"/>
      <c r="AR26" s="258"/>
    </row>
    <row r="27" spans="2:44" ht="15.75" hidden="1" thickTop="1" x14ac:dyDescent="0.2">
      <c r="B27" s="28" t="s">
        <v>44</v>
      </c>
      <c r="C27" s="172" t="s">
        <v>1</v>
      </c>
      <c r="D27" s="72">
        <f t="shared" ref="D27:D38" si="4">G27+I27+K27+M27+O27+Q27+S27+U27+W27+Y27+AA27+AC27+AE27</f>
        <v>326</v>
      </c>
      <c r="E27" s="153">
        <f t="shared" ref="E27:E38" si="5">H27+J27+L27+N27+P27+R27+T27+V27+X27+Z27+AB27+AD27+AF27</f>
        <v>1445.2130000000002</v>
      </c>
      <c r="F27" s="164">
        <f>+E27/E13*100-100</f>
        <v>60.682237389971135</v>
      </c>
      <c r="G27" s="69">
        <v>11</v>
      </c>
      <c r="H27" s="70">
        <v>44.975999999999999</v>
      </c>
      <c r="I27" s="71">
        <v>5</v>
      </c>
      <c r="J27" s="70">
        <v>72.793999999999997</v>
      </c>
      <c r="K27" s="71">
        <v>101</v>
      </c>
      <c r="L27" s="70">
        <v>166.44900000000001</v>
      </c>
      <c r="M27" s="79">
        <v>0</v>
      </c>
      <c r="N27" s="80">
        <v>0</v>
      </c>
      <c r="O27" s="71">
        <v>73</v>
      </c>
      <c r="P27" s="70">
        <v>13.988</v>
      </c>
      <c r="Q27" s="71">
        <v>6</v>
      </c>
      <c r="R27" s="70">
        <v>351.45600000000002</v>
      </c>
      <c r="S27" s="71">
        <v>25</v>
      </c>
      <c r="T27" s="70">
        <v>136.596</v>
      </c>
      <c r="U27" s="71">
        <v>72</v>
      </c>
      <c r="V27" s="70">
        <v>526.17100000000005</v>
      </c>
      <c r="W27" s="71">
        <v>18</v>
      </c>
      <c r="X27" s="70">
        <v>81.876000000000005</v>
      </c>
      <c r="Y27" s="71">
        <v>2</v>
      </c>
      <c r="Z27" s="70">
        <v>21.986000000000001</v>
      </c>
      <c r="AA27" s="71">
        <v>1</v>
      </c>
      <c r="AB27" s="70">
        <v>2.528</v>
      </c>
      <c r="AC27" s="71"/>
      <c r="AD27" s="70">
        <v>0</v>
      </c>
      <c r="AE27" s="71">
        <v>12</v>
      </c>
      <c r="AF27" s="105">
        <v>26.393000000000001</v>
      </c>
      <c r="AG27" s="198"/>
      <c r="AH27" s="193"/>
      <c r="AI27" s="119">
        <v>74</v>
      </c>
      <c r="AJ27" s="67">
        <v>904</v>
      </c>
      <c r="AK27" s="68"/>
      <c r="AL27" s="134">
        <v>43</v>
      </c>
      <c r="AM27" s="259"/>
      <c r="AN27" s="259"/>
      <c r="AO27" s="260"/>
      <c r="AP27" s="260"/>
      <c r="AQ27" s="260"/>
      <c r="AR27" s="260"/>
    </row>
    <row r="28" spans="2:44" ht="15" hidden="1" x14ac:dyDescent="0.2">
      <c r="B28" s="28"/>
      <c r="C28" s="29" t="s">
        <v>2</v>
      </c>
      <c r="D28" s="72">
        <f t="shared" si="4"/>
        <v>287</v>
      </c>
      <c r="E28" s="153">
        <f t="shared" si="5"/>
        <v>652.73900000000003</v>
      </c>
      <c r="F28" s="164">
        <f t="shared" ref="F28:F38" si="6">+E28/E14*100-100</f>
        <v>-43.733519526586406</v>
      </c>
      <c r="G28" s="69">
        <v>5</v>
      </c>
      <c r="H28" s="70">
        <v>174.88300000000001</v>
      </c>
      <c r="I28" s="71">
        <v>5</v>
      </c>
      <c r="J28" s="70">
        <v>155.577</v>
      </c>
      <c r="K28" s="71">
        <v>177</v>
      </c>
      <c r="L28" s="70">
        <v>7.6909999999999998</v>
      </c>
      <c r="M28" s="79">
        <v>1</v>
      </c>
      <c r="N28" s="80">
        <v>66.275000000000006</v>
      </c>
      <c r="O28" s="71">
        <v>20</v>
      </c>
      <c r="P28" s="70">
        <v>4.9569999999999999</v>
      </c>
      <c r="Q28" s="71">
        <v>3</v>
      </c>
      <c r="R28" s="70">
        <v>35.561</v>
      </c>
      <c r="S28" s="71">
        <v>12</v>
      </c>
      <c r="T28" s="70">
        <v>4.8710000000000004</v>
      </c>
      <c r="U28" s="71">
        <v>28</v>
      </c>
      <c r="V28" s="70">
        <v>8.3979999999999997</v>
      </c>
      <c r="W28" s="71">
        <v>8</v>
      </c>
      <c r="X28" s="70">
        <v>170.65100000000001</v>
      </c>
      <c r="Y28" s="71">
        <v>0</v>
      </c>
      <c r="Z28" s="70">
        <v>0</v>
      </c>
      <c r="AA28" s="71">
        <v>0</v>
      </c>
      <c r="AB28" s="70">
        <v>0</v>
      </c>
      <c r="AC28" s="71"/>
      <c r="AD28" s="70">
        <v>0</v>
      </c>
      <c r="AE28" s="71">
        <v>28</v>
      </c>
      <c r="AF28" s="105">
        <v>23.875</v>
      </c>
      <c r="AG28" s="198"/>
      <c r="AH28" s="193"/>
      <c r="AI28" s="120">
        <v>73</v>
      </c>
      <c r="AJ28" s="70">
        <v>1129</v>
      </c>
      <c r="AK28" s="71"/>
      <c r="AL28" s="135">
        <v>441</v>
      </c>
      <c r="AM28" s="259"/>
      <c r="AN28" s="259"/>
      <c r="AO28" s="260"/>
      <c r="AP28" s="260"/>
      <c r="AQ28" s="260"/>
      <c r="AR28" s="260"/>
    </row>
    <row r="29" spans="2:44" ht="15" hidden="1" x14ac:dyDescent="0.2">
      <c r="B29" s="28"/>
      <c r="C29" s="29" t="s">
        <v>3</v>
      </c>
      <c r="D29" s="72">
        <f t="shared" si="4"/>
        <v>443</v>
      </c>
      <c r="E29" s="153">
        <f t="shared" si="5"/>
        <v>972.14</v>
      </c>
      <c r="F29" s="165">
        <f t="shared" si="6"/>
        <v>23.864421119155182</v>
      </c>
      <c r="G29" s="69">
        <v>5</v>
      </c>
      <c r="H29" s="70">
        <v>3.74</v>
      </c>
      <c r="I29" s="71">
        <v>5</v>
      </c>
      <c r="J29" s="70">
        <v>116.041</v>
      </c>
      <c r="K29" s="71">
        <v>90</v>
      </c>
      <c r="L29" s="70">
        <v>16.135000000000002</v>
      </c>
      <c r="M29" s="81">
        <v>1</v>
      </c>
      <c r="N29" s="82">
        <v>0.53</v>
      </c>
      <c r="O29" s="71">
        <v>209</v>
      </c>
      <c r="P29" s="70">
        <v>67.695999999999998</v>
      </c>
      <c r="Q29" s="71">
        <v>3</v>
      </c>
      <c r="R29" s="70">
        <v>63.987000000000002</v>
      </c>
      <c r="S29" s="71">
        <v>23</v>
      </c>
      <c r="T29" s="70">
        <v>51.475999999999999</v>
      </c>
      <c r="U29" s="71">
        <v>55</v>
      </c>
      <c r="V29" s="70">
        <v>250.51300000000001</v>
      </c>
      <c r="W29" s="71">
        <v>24</v>
      </c>
      <c r="X29" s="70">
        <v>174.298</v>
      </c>
      <c r="Y29" s="71">
        <v>2</v>
      </c>
      <c r="Z29" s="70">
        <v>8.7560000000000002</v>
      </c>
      <c r="AA29" s="71">
        <v>4</v>
      </c>
      <c r="AB29" s="70">
        <v>2.64</v>
      </c>
      <c r="AC29" s="71"/>
      <c r="AD29" s="70">
        <v>0</v>
      </c>
      <c r="AE29" s="71">
        <v>22</v>
      </c>
      <c r="AF29" s="105">
        <v>216.328</v>
      </c>
      <c r="AG29" s="198"/>
      <c r="AH29" s="193"/>
      <c r="AI29" s="120">
        <v>104</v>
      </c>
      <c r="AJ29" s="70">
        <v>1805</v>
      </c>
      <c r="AK29" s="71"/>
      <c r="AL29" s="135">
        <v>88</v>
      </c>
      <c r="AM29" s="259"/>
      <c r="AN29" s="259"/>
      <c r="AO29" s="260"/>
      <c r="AP29" s="260"/>
      <c r="AQ29" s="260"/>
      <c r="AR29" s="260"/>
    </row>
    <row r="30" spans="2:44" ht="15" hidden="1" x14ac:dyDescent="0.2">
      <c r="B30" s="28"/>
      <c r="C30" s="30" t="s">
        <v>4</v>
      </c>
      <c r="D30" s="76">
        <f t="shared" si="4"/>
        <v>832</v>
      </c>
      <c r="E30" s="155">
        <f t="shared" si="5"/>
        <v>751.37700000000007</v>
      </c>
      <c r="F30" s="164">
        <f t="shared" si="6"/>
        <v>27.084940125837264</v>
      </c>
      <c r="G30" s="73">
        <v>23</v>
      </c>
      <c r="H30" s="74">
        <v>51.914999999999999</v>
      </c>
      <c r="I30" s="75">
        <v>10</v>
      </c>
      <c r="J30" s="74">
        <v>213.45099999999999</v>
      </c>
      <c r="K30" s="75">
        <v>343</v>
      </c>
      <c r="L30" s="74">
        <v>160.71899999999999</v>
      </c>
      <c r="M30" s="79">
        <v>2</v>
      </c>
      <c r="N30" s="80">
        <v>30.443999999999999</v>
      </c>
      <c r="O30" s="75">
        <v>67</v>
      </c>
      <c r="P30" s="74">
        <v>2.294</v>
      </c>
      <c r="Q30" s="75">
        <v>4</v>
      </c>
      <c r="R30" s="74">
        <v>88.673000000000002</v>
      </c>
      <c r="S30" s="75">
        <v>16</v>
      </c>
      <c r="T30" s="74">
        <v>22.35</v>
      </c>
      <c r="U30" s="75">
        <v>150</v>
      </c>
      <c r="V30" s="74">
        <v>18.488</v>
      </c>
      <c r="W30" s="75">
        <v>197</v>
      </c>
      <c r="X30" s="74">
        <v>99.084000000000003</v>
      </c>
      <c r="Y30" s="75">
        <v>3</v>
      </c>
      <c r="Z30" s="74">
        <v>30.318999999999999</v>
      </c>
      <c r="AA30" s="75">
        <v>2</v>
      </c>
      <c r="AB30" s="74">
        <v>1.3069999999999999</v>
      </c>
      <c r="AC30" s="75"/>
      <c r="AD30" s="74">
        <v>0</v>
      </c>
      <c r="AE30" s="75">
        <v>15</v>
      </c>
      <c r="AF30" s="106">
        <v>32.332999999999998</v>
      </c>
      <c r="AG30" s="198"/>
      <c r="AH30" s="193"/>
      <c r="AI30" s="121">
        <v>71</v>
      </c>
      <c r="AJ30" s="74">
        <v>825</v>
      </c>
      <c r="AK30" s="75"/>
      <c r="AL30" s="136">
        <v>173</v>
      </c>
      <c r="AM30" s="259"/>
      <c r="AN30" s="259"/>
      <c r="AO30" s="260"/>
      <c r="AP30" s="260"/>
      <c r="AQ30" s="260"/>
      <c r="AR30" s="260"/>
    </row>
    <row r="31" spans="2:44" ht="15" hidden="1" x14ac:dyDescent="0.2">
      <c r="B31" s="28"/>
      <c r="C31" s="29" t="s">
        <v>5</v>
      </c>
      <c r="D31" s="72">
        <f t="shared" si="4"/>
        <v>593</v>
      </c>
      <c r="E31" s="153">
        <f t="shared" si="5"/>
        <v>918.09</v>
      </c>
      <c r="F31" s="164">
        <f t="shared" si="6"/>
        <v>4.2926177607230329</v>
      </c>
      <c r="G31" s="69">
        <v>16</v>
      </c>
      <c r="H31" s="70">
        <v>103.438</v>
      </c>
      <c r="I31" s="71">
        <v>4</v>
      </c>
      <c r="J31" s="70">
        <v>105.473</v>
      </c>
      <c r="K31" s="71">
        <v>127</v>
      </c>
      <c r="L31" s="70">
        <v>348.90800000000002</v>
      </c>
      <c r="M31" s="79">
        <v>0</v>
      </c>
      <c r="N31" s="80">
        <v>0</v>
      </c>
      <c r="O31" s="71">
        <v>22</v>
      </c>
      <c r="P31" s="70">
        <v>18.515999999999998</v>
      </c>
      <c r="Q31" s="71">
        <v>4</v>
      </c>
      <c r="R31" s="70">
        <v>39.441000000000003</v>
      </c>
      <c r="S31" s="71">
        <v>35</v>
      </c>
      <c r="T31" s="70">
        <v>126.44499999999999</v>
      </c>
      <c r="U31" s="71">
        <v>32</v>
      </c>
      <c r="V31" s="70">
        <v>18.465</v>
      </c>
      <c r="W31" s="71">
        <v>320</v>
      </c>
      <c r="X31" s="70">
        <v>34.823999999999998</v>
      </c>
      <c r="Y31" s="71">
        <v>15</v>
      </c>
      <c r="Z31" s="70">
        <v>106.91800000000001</v>
      </c>
      <c r="AA31" s="71">
        <v>1</v>
      </c>
      <c r="AB31" s="70">
        <v>5.9740000000000002</v>
      </c>
      <c r="AC31" s="71"/>
      <c r="AD31" s="70">
        <v>0</v>
      </c>
      <c r="AE31" s="71">
        <v>17</v>
      </c>
      <c r="AF31" s="105">
        <v>9.6880000000000006</v>
      </c>
      <c r="AG31" s="198"/>
      <c r="AH31" s="193"/>
      <c r="AI31" s="120">
        <v>95</v>
      </c>
      <c r="AJ31" s="70">
        <v>1125</v>
      </c>
      <c r="AK31" s="71"/>
      <c r="AL31" s="135">
        <v>59</v>
      </c>
      <c r="AM31" s="259"/>
      <c r="AN31" s="259"/>
      <c r="AO31" s="260"/>
      <c r="AP31" s="260"/>
      <c r="AQ31" s="260"/>
      <c r="AR31" s="260"/>
    </row>
    <row r="32" spans="2:44" ht="15" hidden="1" x14ac:dyDescent="0.2">
      <c r="B32" s="28"/>
      <c r="C32" s="29" t="s">
        <v>6</v>
      </c>
      <c r="D32" s="66">
        <f t="shared" si="4"/>
        <v>1016</v>
      </c>
      <c r="E32" s="154">
        <f t="shared" si="5"/>
        <v>658.89800000000002</v>
      </c>
      <c r="F32" s="165">
        <f t="shared" si="6"/>
        <v>126.39119858165779</v>
      </c>
      <c r="G32" s="69">
        <v>5</v>
      </c>
      <c r="H32" s="70">
        <v>14.801</v>
      </c>
      <c r="I32" s="71">
        <v>14</v>
      </c>
      <c r="J32" s="70">
        <v>211.70500000000001</v>
      </c>
      <c r="K32" s="71">
        <v>112</v>
      </c>
      <c r="L32" s="70">
        <v>10.289</v>
      </c>
      <c r="M32" s="79">
        <v>0</v>
      </c>
      <c r="N32" s="80">
        <v>0</v>
      </c>
      <c r="O32" s="71">
        <v>4</v>
      </c>
      <c r="P32" s="70">
        <v>0.995</v>
      </c>
      <c r="Q32" s="71">
        <v>5</v>
      </c>
      <c r="R32" s="70">
        <v>40.53</v>
      </c>
      <c r="S32" s="71">
        <v>19</v>
      </c>
      <c r="T32" s="70">
        <v>94.450999999999993</v>
      </c>
      <c r="U32" s="71">
        <v>461</v>
      </c>
      <c r="V32" s="70">
        <v>75.341999999999999</v>
      </c>
      <c r="W32" s="71">
        <v>331</v>
      </c>
      <c r="X32" s="70">
        <v>112.56399999999999</v>
      </c>
      <c r="Y32" s="71">
        <v>7</v>
      </c>
      <c r="Z32" s="70">
        <v>16.186</v>
      </c>
      <c r="AA32" s="71">
        <v>7</v>
      </c>
      <c r="AB32" s="70">
        <v>26.763000000000002</v>
      </c>
      <c r="AC32" s="71"/>
      <c r="AD32" s="70">
        <v>0</v>
      </c>
      <c r="AE32" s="71">
        <v>51</v>
      </c>
      <c r="AF32" s="105">
        <v>55.271999999999998</v>
      </c>
      <c r="AG32" s="198"/>
      <c r="AH32" s="193"/>
      <c r="AI32" s="120">
        <v>127</v>
      </c>
      <c r="AJ32" s="70">
        <v>883</v>
      </c>
      <c r="AK32" s="71"/>
      <c r="AL32" s="135">
        <v>248</v>
      </c>
      <c r="AM32" s="259"/>
      <c r="AN32" s="259"/>
      <c r="AO32" s="260"/>
      <c r="AP32" s="260"/>
      <c r="AQ32" s="260"/>
      <c r="AR32" s="260"/>
    </row>
    <row r="33" spans="2:44" ht="15" hidden="1" x14ac:dyDescent="0.2">
      <c r="B33" s="28"/>
      <c r="C33" s="30" t="s">
        <v>7</v>
      </c>
      <c r="D33" s="72">
        <f t="shared" si="4"/>
        <v>419</v>
      </c>
      <c r="E33" s="153">
        <f t="shared" si="5"/>
        <v>582.04</v>
      </c>
      <c r="F33" s="164">
        <f t="shared" si="6"/>
        <v>-38.384667093639337</v>
      </c>
      <c r="G33" s="73">
        <v>10</v>
      </c>
      <c r="H33" s="74">
        <v>53.423999999999999</v>
      </c>
      <c r="I33" s="75">
        <v>9</v>
      </c>
      <c r="J33" s="74">
        <v>78.298000000000002</v>
      </c>
      <c r="K33" s="75">
        <v>75</v>
      </c>
      <c r="L33" s="74">
        <v>33.716000000000001</v>
      </c>
      <c r="M33" s="83">
        <v>1</v>
      </c>
      <c r="N33" s="84">
        <v>11.202</v>
      </c>
      <c r="O33" s="75">
        <v>28</v>
      </c>
      <c r="P33" s="74">
        <v>64.337000000000003</v>
      </c>
      <c r="Q33" s="75">
        <v>5</v>
      </c>
      <c r="R33" s="74">
        <v>55.029000000000003</v>
      </c>
      <c r="S33" s="75">
        <v>16</v>
      </c>
      <c r="T33" s="74">
        <v>15.971</v>
      </c>
      <c r="U33" s="75">
        <v>74</v>
      </c>
      <c r="V33" s="74">
        <v>63.667000000000002</v>
      </c>
      <c r="W33" s="75">
        <v>193</v>
      </c>
      <c r="X33" s="74">
        <v>182.04300000000001</v>
      </c>
      <c r="Y33" s="75">
        <v>0</v>
      </c>
      <c r="Z33" s="74">
        <v>0</v>
      </c>
      <c r="AA33" s="75">
        <v>0</v>
      </c>
      <c r="AB33" s="74">
        <v>0</v>
      </c>
      <c r="AC33" s="75"/>
      <c r="AD33" s="74">
        <v>0</v>
      </c>
      <c r="AE33" s="75">
        <v>8</v>
      </c>
      <c r="AF33" s="106">
        <v>24.353000000000002</v>
      </c>
      <c r="AG33" s="198"/>
      <c r="AH33" s="193"/>
      <c r="AI33" s="121">
        <v>106</v>
      </c>
      <c r="AJ33" s="74">
        <v>766</v>
      </c>
      <c r="AK33" s="75"/>
      <c r="AL33" s="136">
        <v>37</v>
      </c>
      <c r="AM33" s="259"/>
      <c r="AN33" s="259"/>
      <c r="AO33" s="260"/>
      <c r="AP33" s="260"/>
      <c r="AQ33" s="260"/>
      <c r="AR33" s="260"/>
    </row>
    <row r="34" spans="2:44" ht="15" hidden="1" x14ac:dyDescent="0.2">
      <c r="B34" s="28"/>
      <c r="C34" s="29" t="s">
        <v>8</v>
      </c>
      <c r="D34" s="72">
        <f t="shared" si="4"/>
        <v>886</v>
      </c>
      <c r="E34" s="153">
        <f t="shared" si="5"/>
        <v>1111.1579999999999</v>
      </c>
      <c r="F34" s="164">
        <f t="shared" si="6"/>
        <v>-14.984541016230224</v>
      </c>
      <c r="G34" s="69">
        <v>11</v>
      </c>
      <c r="H34" s="70">
        <v>302.56</v>
      </c>
      <c r="I34" s="71">
        <v>11</v>
      </c>
      <c r="J34" s="70">
        <v>338.875</v>
      </c>
      <c r="K34" s="71">
        <v>32</v>
      </c>
      <c r="L34" s="70">
        <v>9.4789999999999992</v>
      </c>
      <c r="M34" s="79">
        <v>0</v>
      </c>
      <c r="N34" s="85">
        <v>0</v>
      </c>
      <c r="O34" s="71">
        <v>3</v>
      </c>
      <c r="P34" s="70">
        <v>2.4750000000000001</v>
      </c>
      <c r="Q34" s="71">
        <v>5</v>
      </c>
      <c r="R34" s="70">
        <v>148.96299999999999</v>
      </c>
      <c r="S34" s="71">
        <v>10</v>
      </c>
      <c r="T34" s="70">
        <v>93.247</v>
      </c>
      <c r="U34" s="71">
        <v>322</v>
      </c>
      <c r="V34" s="70">
        <v>58.526000000000003</v>
      </c>
      <c r="W34" s="71">
        <v>452</v>
      </c>
      <c r="X34" s="70">
        <v>75.716999999999999</v>
      </c>
      <c r="Y34" s="71">
        <v>6</v>
      </c>
      <c r="Z34" s="70">
        <v>13.68</v>
      </c>
      <c r="AA34" s="71">
        <v>8</v>
      </c>
      <c r="AB34" s="70">
        <v>4.3780000000000001</v>
      </c>
      <c r="AC34" s="71"/>
      <c r="AD34" s="70">
        <v>0</v>
      </c>
      <c r="AE34" s="71">
        <v>26</v>
      </c>
      <c r="AF34" s="105">
        <v>63.258000000000003</v>
      </c>
      <c r="AG34" s="198"/>
      <c r="AH34" s="193"/>
      <c r="AI34" s="120">
        <v>102</v>
      </c>
      <c r="AJ34" s="70">
        <v>1349</v>
      </c>
      <c r="AK34" s="71"/>
      <c r="AL34" s="135">
        <v>100</v>
      </c>
      <c r="AM34" s="259"/>
      <c r="AN34" s="259"/>
      <c r="AO34" s="260"/>
      <c r="AP34" s="260"/>
      <c r="AQ34" s="260"/>
      <c r="AR34" s="260"/>
    </row>
    <row r="35" spans="2:44" ht="15" hidden="1" x14ac:dyDescent="0.2">
      <c r="B35" s="28"/>
      <c r="C35" s="29" t="s">
        <v>9</v>
      </c>
      <c r="D35" s="66">
        <f t="shared" si="4"/>
        <v>441</v>
      </c>
      <c r="E35" s="154">
        <f t="shared" si="5"/>
        <v>735.89100000000008</v>
      </c>
      <c r="F35" s="165">
        <f t="shared" si="6"/>
        <v>-11.854562441606959</v>
      </c>
      <c r="G35" s="69">
        <v>0</v>
      </c>
      <c r="H35" s="70">
        <v>0</v>
      </c>
      <c r="I35" s="71">
        <v>2</v>
      </c>
      <c r="J35" s="70">
        <v>61.304000000000002</v>
      </c>
      <c r="K35" s="71">
        <v>197</v>
      </c>
      <c r="L35" s="70">
        <v>21.771999999999998</v>
      </c>
      <c r="M35" s="81">
        <v>0</v>
      </c>
      <c r="N35" s="82">
        <v>0</v>
      </c>
      <c r="O35" s="71">
        <v>41</v>
      </c>
      <c r="P35" s="70">
        <v>4.46</v>
      </c>
      <c r="Q35" s="71">
        <v>2</v>
      </c>
      <c r="R35" s="70">
        <v>58.999000000000002</v>
      </c>
      <c r="S35" s="71">
        <v>21</v>
      </c>
      <c r="T35" s="70">
        <v>61.960999999999999</v>
      </c>
      <c r="U35" s="71">
        <v>74</v>
      </c>
      <c r="V35" s="70">
        <v>57.008000000000003</v>
      </c>
      <c r="W35" s="71">
        <v>37</v>
      </c>
      <c r="X35" s="70">
        <v>49.514000000000003</v>
      </c>
      <c r="Y35" s="71">
        <v>38</v>
      </c>
      <c r="Z35" s="70">
        <v>186.953</v>
      </c>
      <c r="AA35" s="71">
        <v>3</v>
      </c>
      <c r="AB35" s="70">
        <v>10.6</v>
      </c>
      <c r="AC35" s="71"/>
      <c r="AD35" s="70">
        <v>0</v>
      </c>
      <c r="AE35" s="71">
        <v>26</v>
      </c>
      <c r="AF35" s="105">
        <v>223.32</v>
      </c>
      <c r="AG35" s="198"/>
      <c r="AH35" s="193"/>
      <c r="AI35" s="120">
        <v>76</v>
      </c>
      <c r="AJ35" s="70">
        <v>1170</v>
      </c>
      <c r="AK35" s="71"/>
      <c r="AL35" s="135">
        <v>191</v>
      </c>
      <c r="AM35" s="259"/>
      <c r="AN35" s="259"/>
      <c r="AO35" s="260"/>
      <c r="AP35" s="260"/>
      <c r="AQ35" s="260"/>
      <c r="AR35" s="260"/>
    </row>
    <row r="36" spans="2:44" ht="15" hidden="1" x14ac:dyDescent="0.2">
      <c r="B36" s="28"/>
      <c r="C36" s="30" t="s">
        <v>10</v>
      </c>
      <c r="D36" s="72">
        <f t="shared" si="4"/>
        <v>248</v>
      </c>
      <c r="E36" s="153">
        <f t="shared" si="5"/>
        <v>2029.7089999999998</v>
      </c>
      <c r="F36" s="164">
        <f t="shared" si="6"/>
        <v>215.25150736675994</v>
      </c>
      <c r="G36" s="73">
        <v>12</v>
      </c>
      <c r="H36" s="74">
        <v>1298.518</v>
      </c>
      <c r="I36" s="75">
        <v>8</v>
      </c>
      <c r="J36" s="74">
        <v>211.20599999999999</v>
      </c>
      <c r="K36" s="75">
        <v>29</v>
      </c>
      <c r="L36" s="74">
        <v>31.234000000000002</v>
      </c>
      <c r="M36" s="79">
        <v>3</v>
      </c>
      <c r="N36" s="80">
        <v>93.938000000000002</v>
      </c>
      <c r="O36" s="75">
        <v>10</v>
      </c>
      <c r="P36" s="74">
        <v>6.0860000000000003</v>
      </c>
      <c r="Q36" s="75">
        <v>5</v>
      </c>
      <c r="R36" s="74">
        <v>49.887</v>
      </c>
      <c r="S36" s="75">
        <v>19</v>
      </c>
      <c r="T36" s="74">
        <v>108.38</v>
      </c>
      <c r="U36" s="75">
        <v>11</v>
      </c>
      <c r="V36" s="74">
        <v>68.313999999999993</v>
      </c>
      <c r="W36" s="75">
        <v>131</v>
      </c>
      <c r="X36" s="74">
        <v>120.206</v>
      </c>
      <c r="Y36" s="75">
        <v>0</v>
      </c>
      <c r="Z36" s="74">
        <v>0</v>
      </c>
      <c r="AA36" s="75">
        <v>11</v>
      </c>
      <c r="AB36" s="74">
        <v>8.9719999999999995</v>
      </c>
      <c r="AC36" s="75"/>
      <c r="AD36" s="74">
        <v>0</v>
      </c>
      <c r="AE36" s="75">
        <v>9</v>
      </c>
      <c r="AF36" s="106">
        <v>32.968000000000004</v>
      </c>
      <c r="AG36" s="198"/>
      <c r="AH36" s="193"/>
      <c r="AI36" s="121">
        <v>71</v>
      </c>
      <c r="AJ36" s="74">
        <v>962</v>
      </c>
      <c r="AK36" s="75"/>
      <c r="AL36" s="136">
        <v>5</v>
      </c>
      <c r="AM36" s="259"/>
      <c r="AN36" s="259"/>
      <c r="AO36" s="260"/>
      <c r="AP36" s="260"/>
      <c r="AQ36" s="260"/>
      <c r="AR36" s="260"/>
    </row>
    <row r="37" spans="2:44" ht="15" hidden="1" x14ac:dyDescent="0.2">
      <c r="B37" s="28"/>
      <c r="C37" s="29" t="s">
        <v>11</v>
      </c>
      <c r="D37" s="72">
        <f t="shared" si="4"/>
        <v>519</v>
      </c>
      <c r="E37" s="153">
        <f t="shared" si="5"/>
        <v>729.53800000000001</v>
      </c>
      <c r="F37" s="164">
        <f t="shared" si="6"/>
        <v>79.923595028990974</v>
      </c>
      <c r="G37" s="69">
        <v>8</v>
      </c>
      <c r="H37" s="70">
        <v>168.31100000000001</v>
      </c>
      <c r="I37" s="71">
        <v>6</v>
      </c>
      <c r="J37" s="70">
        <v>112.432</v>
      </c>
      <c r="K37" s="71">
        <v>169</v>
      </c>
      <c r="L37" s="70">
        <v>73.733000000000004</v>
      </c>
      <c r="M37" s="79">
        <v>0</v>
      </c>
      <c r="N37" s="80">
        <v>0</v>
      </c>
      <c r="O37" s="71">
        <v>4</v>
      </c>
      <c r="P37" s="70">
        <v>1.734</v>
      </c>
      <c r="Q37" s="71">
        <v>14</v>
      </c>
      <c r="R37" s="70">
        <v>122.60599999999999</v>
      </c>
      <c r="S37" s="71">
        <v>5</v>
      </c>
      <c r="T37" s="70">
        <v>41.968000000000004</v>
      </c>
      <c r="U37" s="71">
        <v>114</v>
      </c>
      <c r="V37" s="70">
        <v>70.123000000000005</v>
      </c>
      <c r="W37" s="71">
        <v>118</v>
      </c>
      <c r="X37" s="70">
        <v>59.837000000000003</v>
      </c>
      <c r="Y37" s="71">
        <v>1</v>
      </c>
      <c r="Z37" s="70">
        <v>4.75</v>
      </c>
      <c r="AA37" s="71">
        <v>1</v>
      </c>
      <c r="AB37" s="70">
        <v>9.4659999999999993</v>
      </c>
      <c r="AC37" s="71"/>
      <c r="AD37" s="70">
        <v>0</v>
      </c>
      <c r="AE37" s="71">
        <v>79</v>
      </c>
      <c r="AF37" s="105">
        <v>64.578000000000003</v>
      </c>
      <c r="AG37" s="198"/>
      <c r="AH37" s="193"/>
      <c r="AI37" s="120">
        <v>76</v>
      </c>
      <c r="AJ37" s="70">
        <v>1220</v>
      </c>
      <c r="AK37" s="71"/>
      <c r="AL37" s="135">
        <v>26</v>
      </c>
      <c r="AM37" s="259"/>
      <c r="AN37" s="259"/>
      <c r="AO37" s="260"/>
      <c r="AP37" s="260"/>
      <c r="AQ37" s="260"/>
      <c r="AR37" s="260"/>
    </row>
    <row r="38" spans="2:44" ht="15" hidden="1" x14ac:dyDescent="0.2">
      <c r="B38" s="28"/>
      <c r="C38" s="29" t="s">
        <v>12</v>
      </c>
      <c r="D38" s="77">
        <f t="shared" si="4"/>
        <v>1073</v>
      </c>
      <c r="E38" s="170">
        <f t="shared" si="5"/>
        <v>1520.8999999999999</v>
      </c>
      <c r="F38" s="166">
        <f t="shared" si="6"/>
        <v>70.255781073163291</v>
      </c>
      <c r="G38" s="69">
        <v>7</v>
      </c>
      <c r="H38" s="70">
        <v>236.11600000000001</v>
      </c>
      <c r="I38" s="71">
        <v>9</v>
      </c>
      <c r="J38" s="70">
        <v>299.56599999999997</v>
      </c>
      <c r="K38" s="71">
        <v>379</v>
      </c>
      <c r="L38" s="70">
        <v>58.767000000000003</v>
      </c>
      <c r="M38" s="79">
        <v>0</v>
      </c>
      <c r="N38" s="80">
        <v>0</v>
      </c>
      <c r="O38" s="71">
        <v>37</v>
      </c>
      <c r="P38" s="70">
        <v>78.165999999999997</v>
      </c>
      <c r="Q38" s="71">
        <v>4</v>
      </c>
      <c r="R38" s="70">
        <v>152.001</v>
      </c>
      <c r="S38" s="71">
        <v>23</v>
      </c>
      <c r="T38" s="70">
        <v>123.502</v>
      </c>
      <c r="U38" s="71">
        <v>213</v>
      </c>
      <c r="V38" s="70">
        <v>102.578</v>
      </c>
      <c r="W38" s="71">
        <v>370</v>
      </c>
      <c r="X38" s="70">
        <v>106.24299999999999</v>
      </c>
      <c r="Y38" s="71">
        <v>2</v>
      </c>
      <c r="Z38" s="70">
        <v>85.501999999999995</v>
      </c>
      <c r="AA38" s="71">
        <v>2</v>
      </c>
      <c r="AB38" s="70">
        <v>9.8360000000000003</v>
      </c>
      <c r="AC38" s="71"/>
      <c r="AD38" s="70">
        <v>0</v>
      </c>
      <c r="AE38" s="71">
        <v>27</v>
      </c>
      <c r="AF38" s="105">
        <v>268.62299999999999</v>
      </c>
      <c r="AG38" s="198"/>
      <c r="AH38" s="193"/>
      <c r="AI38" s="120">
        <v>81</v>
      </c>
      <c r="AJ38" s="70">
        <v>896</v>
      </c>
      <c r="AK38" s="71"/>
      <c r="AL38" s="135">
        <v>61</v>
      </c>
      <c r="AM38" s="259"/>
      <c r="AN38" s="259"/>
      <c r="AO38" s="260"/>
      <c r="AP38" s="260"/>
      <c r="AQ38" s="260"/>
      <c r="AR38" s="260"/>
    </row>
    <row r="39" spans="2:44" ht="15" x14ac:dyDescent="0.2">
      <c r="B39" s="37" t="s">
        <v>44</v>
      </c>
      <c r="C39" s="38" t="s">
        <v>39</v>
      </c>
      <c r="D39" s="78">
        <f>SUM(D27:D38)</f>
        <v>7083</v>
      </c>
      <c r="E39" s="156">
        <f>SUM(E27:E38)</f>
        <v>12107.693000000001</v>
      </c>
      <c r="F39" s="163">
        <f>+E39/E25*100-100</f>
        <v>25.649960305311836</v>
      </c>
      <c r="G39" s="140">
        <f>SUM(G27:G38)</f>
        <v>113</v>
      </c>
      <c r="H39" s="127">
        <f>SUM(H27:H38)</f>
        <v>2452.6820000000002</v>
      </c>
      <c r="I39" s="126">
        <f t="shared" ref="I39:N39" si="7">SUM(I27:I38)</f>
        <v>88</v>
      </c>
      <c r="J39" s="139">
        <f t="shared" si="7"/>
        <v>1976.722</v>
      </c>
      <c r="K39" s="141">
        <f t="shared" si="7"/>
        <v>1831</v>
      </c>
      <c r="L39" s="127">
        <f t="shared" si="7"/>
        <v>938.89200000000028</v>
      </c>
      <c r="M39" s="126">
        <f t="shared" si="7"/>
        <v>8</v>
      </c>
      <c r="N39" s="127">
        <f t="shared" si="7"/>
        <v>202.38900000000001</v>
      </c>
      <c r="O39" s="126">
        <f>SUM(O27:O38)</f>
        <v>518</v>
      </c>
      <c r="P39" s="127">
        <f>SUM(P27:P38)</f>
        <v>265.70400000000006</v>
      </c>
      <c r="Q39" s="126">
        <f t="shared" ref="Q39:V39" si="8">SUM(Q27:Q38)</f>
        <v>60</v>
      </c>
      <c r="R39" s="139">
        <f t="shared" si="8"/>
        <v>1207.133</v>
      </c>
      <c r="S39" s="141">
        <f t="shared" si="8"/>
        <v>224</v>
      </c>
      <c r="T39" s="127">
        <f t="shared" si="8"/>
        <v>881.21799999999985</v>
      </c>
      <c r="U39" s="126">
        <f t="shared" si="8"/>
        <v>1606</v>
      </c>
      <c r="V39" s="127">
        <f t="shared" si="8"/>
        <v>1317.5930000000003</v>
      </c>
      <c r="W39" s="143">
        <f>SUM(W27:W38)</f>
        <v>2199</v>
      </c>
      <c r="X39" s="139">
        <f>SUM(X27:X38)</f>
        <v>1266.857</v>
      </c>
      <c r="Y39" s="145">
        <f>SUM(Y27:Y38)</f>
        <v>76</v>
      </c>
      <c r="Z39" s="127">
        <f>SUM(Z27:Z38)</f>
        <v>475.05</v>
      </c>
      <c r="AA39" s="126">
        <f t="shared" ref="AA39:AF39" si="9">SUM(AA27:AA38)</f>
        <v>40</v>
      </c>
      <c r="AB39" s="139">
        <f t="shared" si="9"/>
        <v>82.463999999999999</v>
      </c>
      <c r="AC39" s="141">
        <f t="shared" si="9"/>
        <v>0</v>
      </c>
      <c r="AD39" s="127">
        <f t="shared" si="9"/>
        <v>0</v>
      </c>
      <c r="AE39" s="126">
        <f t="shared" si="9"/>
        <v>320</v>
      </c>
      <c r="AF39" s="144">
        <f t="shared" si="9"/>
        <v>1040.9889999999998</v>
      </c>
      <c r="AG39" s="199"/>
      <c r="AH39" s="193"/>
      <c r="AI39" s="122">
        <v>1056</v>
      </c>
      <c r="AJ39" s="123">
        <v>13039</v>
      </c>
      <c r="AK39" s="122"/>
      <c r="AL39" s="137">
        <v>1478</v>
      </c>
      <c r="AM39" s="259"/>
      <c r="AN39" s="259"/>
      <c r="AO39" s="260"/>
      <c r="AP39" s="260"/>
      <c r="AQ39" s="260"/>
      <c r="AR39" s="260"/>
    </row>
    <row r="40" spans="2:44" s="98" customFormat="1" ht="15.75" thickBot="1" x14ac:dyDescent="0.25">
      <c r="B40" s="173" t="s">
        <v>90</v>
      </c>
      <c r="C40" s="174"/>
      <c r="D40" s="175">
        <f>D39/D25-1</f>
        <v>0.25830520518742217</v>
      </c>
      <c r="E40" s="176">
        <f>E39/E25-1</f>
        <v>0.25649960305311836</v>
      </c>
      <c r="F40" s="177"/>
      <c r="G40" s="178">
        <f t="shared" ref="G40:AF40" si="10">G39/G25-1</f>
        <v>0.41250000000000009</v>
      </c>
      <c r="H40" s="179">
        <f t="shared" si="10"/>
        <v>1.3016478669694642</v>
      </c>
      <c r="I40" s="180">
        <f t="shared" si="10"/>
        <v>-0.31782945736434109</v>
      </c>
      <c r="J40" s="181">
        <f t="shared" si="10"/>
        <v>-0.2128514791872077</v>
      </c>
      <c r="K40" s="232">
        <f t="shared" si="10"/>
        <v>0.73390151515151514</v>
      </c>
      <c r="L40" s="179">
        <f t="shared" si="10"/>
        <v>0.75630068183731347</v>
      </c>
      <c r="M40" s="180">
        <f t="shared" si="10"/>
        <v>-0.38461538461538458</v>
      </c>
      <c r="N40" s="181">
        <f t="shared" si="10"/>
        <v>-0.47509822991635875</v>
      </c>
      <c r="O40" s="232">
        <f t="shared" si="10"/>
        <v>-9.5602294455067183E-3</v>
      </c>
      <c r="P40" s="179">
        <f t="shared" si="10"/>
        <v>-0.63210968144805646</v>
      </c>
      <c r="Q40" s="180">
        <f t="shared" si="10"/>
        <v>1.1428571428571428</v>
      </c>
      <c r="R40" s="181">
        <f t="shared" si="10"/>
        <v>2.4746539401458216</v>
      </c>
      <c r="S40" s="232">
        <f t="shared" si="10"/>
        <v>-0.18248175182481752</v>
      </c>
      <c r="T40" s="179">
        <f t="shared" si="10"/>
        <v>0.36285085501214809</v>
      </c>
      <c r="U40" s="180">
        <f t="shared" si="10"/>
        <v>1.6455696202531733E-2</v>
      </c>
      <c r="V40" s="181">
        <f t="shared" si="10"/>
        <v>1.7110688161644436</v>
      </c>
      <c r="W40" s="182">
        <f t="shared" si="10"/>
        <v>1.983717774762551</v>
      </c>
      <c r="X40" s="181">
        <f t="shared" si="10"/>
        <v>-7.6095446393995236E-2</v>
      </c>
      <c r="Y40" s="182">
        <f t="shared" si="10"/>
        <v>0.76744186046511631</v>
      </c>
      <c r="Z40" s="179">
        <f t="shared" si="10"/>
        <v>0.10908513608793302</v>
      </c>
      <c r="AA40" s="180">
        <f t="shared" si="10"/>
        <v>0.3793103448275863</v>
      </c>
      <c r="AB40" s="181">
        <f t="shared" si="10"/>
        <v>3.03363486431103E-2</v>
      </c>
      <c r="AC40" s="182" t="e">
        <f t="shared" si="10"/>
        <v>#DIV/0!</v>
      </c>
      <c r="AD40" s="179" t="e">
        <f t="shared" si="10"/>
        <v>#DIV/0!</v>
      </c>
      <c r="AE40" s="180">
        <f t="shared" si="10"/>
        <v>-0.71855760773966582</v>
      </c>
      <c r="AF40" s="183">
        <f t="shared" si="10"/>
        <v>-1.5346008798605593E-2</v>
      </c>
      <c r="AG40" s="200"/>
      <c r="AH40" s="201"/>
      <c r="AI40" s="124">
        <f>AI39/AI25-1</f>
        <v>0.41176470588235303</v>
      </c>
      <c r="AJ40" s="125">
        <f>AJ39/AJ25-1</f>
        <v>0.36448304730012548</v>
      </c>
      <c r="AK40" s="124"/>
      <c r="AL40" s="138">
        <f>AL39/AL25-1</f>
        <v>8.7564385577630688E-2</v>
      </c>
      <c r="AM40" s="245"/>
      <c r="AN40" s="245"/>
      <c r="AO40" s="245"/>
      <c r="AP40" s="245"/>
      <c r="AQ40" s="258"/>
      <c r="AR40" s="258"/>
    </row>
    <row r="41" spans="2:44" ht="15.75" hidden="1" thickTop="1" x14ac:dyDescent="0.2">
      <c r="B41" s="28" t="s">
        <v>45</v>
      </c>
      <c r="C41" s="172" t="s">
        <v>1</v>
      </c>
      <c r="D41" s="72">
        <f t="shared" ref="D41:D52" si="11">G41+I41+K41+M41+O41+Q41+S41+U41+W41+Y41+AA41+AC41+AE41</f>
        <v>273</v>
      </c>
      <c r="E41" s="153">
        <f t="shared" ref="E41:E52" si="12">H41+J41+L41+N41+P41+R41+T41+V41+X41+Z41+AB41+AD41+AF41</f>
        <v>1220.9860000000001</v>
      </c>
      <c r="F41" s="164">
        <f>+E41/E27*100-100</f>
        <v>-15.515152437737555</v>
      </c>
      <c r="G41" s="69">
        <v>12</v>
      </c>
      <c r="H41" s="70">
        <v>126.161</v>
      </c>
      <c r="I41" s="71">
        <v>17</v>
      </c>
      <c r="J41" s="70">
        <v>361.27</v>
      </c>
      <c r="K41" s="233">
        <v>93</v>
      </c>
      <c r="L41" s="70">
        <v>54.314999999999998</v>
      </c>
      <c r="M41" s="79">
        <v>1</v>
      </c>
      <c r="N41" s="80">
        <v>31.218</v>
      </c>
      <c r="O41" s="233">
        <v>9</v>
      </c>
      <c r="P41" s="70">
        <v>7.4370000000000003</v>
      </c>
      <c r="Q41" s="71">
        <v>0</v>
      </c>
      <c r="R41" s="70">
        <v>0</v>
      </c>
      <c r="S41" s="233">
        <v>8</v>
      </c>
      <c r="T41" s="70">
        <v>44.831000000000003</v>
      </c>
      <c r="U41" s="71">
        <v>13</v>
      </c>
      <c r="V41" s="70">
        <v>87.212999999999994</v>
      </c>
      <c r="W41" s="71">
        <v>79</v>
      </c>
      <c r="X41" s="70">
        <v>298.29700000000003</v>
      </c>
      <c r="Y41" s="71">
        <v>10</v>
      </c>
      <c r="Z41" s="70">
        <v>79.760999999999996</v>
      </c>
      <c r="AA41" s="71">
        <v>2</v>
      </c>
      <c r="AB41" s="70">
        <v>77.89</v>
      </c>
      <c r="AC41" s="71"/>
      <c r="AD41" s="70">
        <v>0</v>
      </c>
      <c r="AE41" s="71">
        <v>29</v>
      </c>
      <c r="AF41" s="105">
        <v>52.593000000000004</v>
      </c>
      <c r="AG41" s="198"/>
      <c r="AH41" s="193"/>
      <c r="AI41" s="119">
        <v>67</v>
      </c>
      <c r="AJ41" s="67">
        <v>599</v>
      </c>
      <c r="AK41" s="68"/>
      <c r="AL41" s="134">
        <v>125</v>
      </c>
      <c r="AM41" s="8"/>
      <c r="AN41" s="8"/>
    </row>
    <row r="42" spans="2:44" ht="15" hidden="1" x14ac:dyDescent="0.2">
      <c r="B42" s="28"/>
      <c r="C42" s="29" t="s">
        <v>2</v>
      </c>
      <c r="D42" s="72">
        <f t="shared" si="11"/>
        <v>440</v>
      </c>
      <c r="E42" s="153">
        <f t="shared" si="12"/>
        <v>952.89099999999996</v>
      </c>
      <c r="F42" s="164">
        <f t="shared" ref="F42:F52" si="13">+E42/E28*100-100</f>
        <v>45.983463528301485</v>
      </c>
      <c r="G42" s="69">
        <v>9</v>
      </c>
      <c r="H42" s="70">
        <v>122.907</v>
      </c>
      <c r="I42" s="71">
        <v>3</v>
      </c>
      <c r="J42" s="70">
        <v>58.654000000000003</v>
      </c>
      <c r="K42" s="233">
        <v>140</v>
      </c>
      <c r="L42" s="70">
        <v>70.975999999999999</v>
      </c>
      <c r="M42" s="79">
        <v>6</v>
      </c>
      <c r="N42" s="80">
        <v>84.268000000000001</v>
      </c>
      <c r="O42" s="233">
        <v>22</v>
      </c>
      <c r="P42" s="70">
        <v>1.133</v>
      </c>
      <c r="Q42" s="71">
        <v>1</v>
      </c>
      <c r="R42" s="238">
        <v>1.6</v>
      </c>
      <c r="S42" s="233">
        <v>12</v>
      </c>
      <c r="T42" s="70">
        <v>5.6020000000000003</v>
      </c>
      <c r="U42" s="71">
        <v>60</v>
      </c>
      <c r="V42" s="70">
        <v>79.64</v>
      </c>
      <c r="W42" s="71">
        <v>158</v>
      </c>
      <c r="X42" s="70">
        <v>330.96600000000001</v>
      </c>
      <c r="Y42" s="71">
        <v>8</v>
      </c>
      <c r="Z42" s="70">
        <v>41.033000000000001</v>
      </c>
      <c r="AA42" s="71">
        <v>0</v>
      </c>
      <c r="AB42" s="70">
        <v>0</v>
      </c>
      <c r="AC42" s="71"/>
      <c r="AD42" s="70">
        <v>0</v>
      </c>
      <c r="AE42" s="71">
        <v>21</v>
      </c>
      <c r="AF42" s="105">
        <v>156.11199999999999</v>
      </c>
      <c r="AG42" s="198"/>
      <c r="AH42" s="193"/>
      <c r="AI42" s="120">
        <v>96</v>
      </c>
      <c r="AJ42" s="70">
        <v>1008</v>
      </c>
      <c r="AK42" s="71"/>
      <c r="AL42" s="135">
        <v>68</v>
      </c>
      <c r="AM42" s="8"/>
      <c r="AN42" s="8"/>
    </row>
    <row r="43" spans="2:44" ht="15" hidden="1" x14ac:dyDescent="0.2">
      <c r="B43" s="28"/>
      <c r="C43" s="29" t="s">
        <v>3</v>
      </c>
      <c r="D43" s="72">
        <f t="shared" si="11"/>
        <v>690</v>
      </c>
      <c r="E43" s="153">
        <f t="shared" si="12"/>
        <v>905.13700000000006</v>
      </c>
      <c r="F43" s="165">
        <f t="shared" si="13"/>
        <v>-6.8923200362087584</v>
      </c>
      <c r="G43" s="69">
        <v>27</v>
      </c>
      <c r="H43" s="70">
        <v>162.529</v>
      </c>
      <c r="I43" s="71">
        <v>7</v>
      </c>
      <c r="J43" s="70">
        <v>212.691</v>
      </c>
      <c r="K43" s="233">
        <v>52</v>
      </c>
      <c r="L43" s="70">
        <v>10.679</v>
      </c>
      <c r="M43" s="81">
        <v>3</v>
      </c>
      <c r="N43" s="236">
        <v>41.781999999999996</v>
      </c>
      <c r="O43" s="233">
        <v>29</v>
      </c>
      <c r="P43" s="70">
        <v>15.397</v>
      </c>
      <c r="Q43" s="71">
        <v>4</v>
      </c>
      <c r="R43" s="70">
        <v>168.017</v>
      </c>
      <c r="S43" s="233">
        <v>8</v>
      </c>
      <c r="T43" s="70">
        <v>108.849</v>
      </c>
      <c r="U43" s="71">
        <v>226</v>
      </c>
      <c r="V43" s="70">
        <v>35.149000000000001</v>
      </c>
      <c r="W43" s="71">
        <v>218</v>
      </c>
      <c r="X43" s="70">
        <v>81.215000000000003</v>
      </c>
      <c r="Y43" s="71">
        <v>1</v>
      </c>
      <c r="Z43" s="70">
        <v>10.983000000000001</v>
      </c>
      <c r="AA43" s="71">
        <v>0</v>
      </c>
      <c r="AB43" s="70">
        <v>0</v>
      </c>
      <c r="AC43" s="71"/>
      <c r="AD43" s="70">
        <v>0</v>
      </c>
      <c r="AE43" s="71">
        <v>115</v>
      </c>
      <c r="AF43" s="105">
        <v>57.845999999999997</v>
      </c>
      <c r="AG43" s="198"/>
      <c r="AH43" s="193"/>
      <c r="AI43" s="120">
        <v>112</v>
      </c>
      <c r="AJ43" s="70">
        <v>1221</v>
      </c>
      <c r="AK43" s="71"/>
      <c r="AL43" s="135">
        <v>131</v>
      </c>
      <c r="AM43" s="8"/>
      <c r="AN43" s="8"/>
    </row>
    <row r="44" spans="2:44" ht="15" hidden="1" x14ac:dyDescent="0.2">
      <c r="B44" s="28"/>
      <c r="C44" s="30" t="s">
        <v>4</v>
      </c>
      <c r="D44" s="76">
        <f t="shared" si="11"/>
        <v>317</v>
      </c>
      <c r="E44" s="155">
        <f t="shared" si="12"/>
        <v>1256.4650000000001</v>
      </c>
      <c r="F44" s="164">
        <f t="shared" si="13"/>
        <v>67.221647721450097</v>
      </c>
      <c r="G44" s="73">
        <v>32</v>
      </c>
      <c r="H44" s="74">
        <v>473.95600000000002</v>
      </c>
      <c r="I44" s="75">
        <v>12</v>
      </c>
      <c r="J44" s="74">
        <v>160.006</v>
      </c>
      <c r="K44" s="222">
        <v>49</v>
      </c>
      <c r="L44" s="74">
        <v>69.709999999999994</v>
      </c>
      <c r="M44" s="79">
        <v>1</v>
      </c>
      <c r="N44" s="80">
        <v>4.2</v>
      </c>
      <c r="O44" s="222">
        <v>4</v>
      </c>
      <c r="P44" s="74">
        <v>1.0249999999999999</v>
      </c>
      <c r="Q44" s="75">
        <v>6</v>
      </c>
      <c r="R44" s="74">
        <v>86.534999999999997</v>
      </c>
      <c r="S44" s="222">
        <v>24</v>
      </c>
      <c r="T44" s="74">
        <v>15.162000000000001</v>
      </c>
      <c r="U44" s="75">
        <v>71</v>
      </c>
      <c r="V44" s="74">
        <v>104.846</v>
      </c>
      <c r="W44" s="75">
        <v>69</v>
      </c>
      <c r="X44" s="74">
        <v>188.904</v>
      </c>
      <c r="Y44" s="75">
        <v>18</v>
      </c>
      <c r="Z44" s="74">
        <v>99.775000000000006</v>
      </c>
      <c r="AA44" s="75">
        <v>5</v>
      </c>
      <c r="AB44" s="74">
        <v>10.195</v>
      </c>
      <c r="AC44" s="75"/>
      <c r="AD44" s="74">
        <v>0</v>
      </c>
      <c r="AE44" s="75">
        <v>26</v>
      </c>
      <c r="AF44" s="106">
        <v>42.151000000000003</v>
      </c>
      <c r="AG44" s="198"/>
      <c r="AH44" s="193"/>
      <c r="AI44" s="121">
        <v>87</v>
      </c>
      <c r="AJ44" s="74">
        <v>981</v>
      </c>
      <c r="AK44" s="75"/>
      <c r="AL44" s="136">
        <v>33</v>
      </c>
      <c r="AM44" s="8"/>
      <c r="AN44" s="8"/>
    </row>
    <row r="45" spans="2:44" ht="15" hidden="1" x14ac:dyDescent="0.2">
      <c r="B45" s="28"/>
      <c r="C45" s="29" t="s">
        <v>5</v>
      </c>
      <c r="D45" s="72">
        <f t="shared" si="11"/>
        <v>657</v>
      </c>
      <c r="E45" s="153">
        <f t="shared" si="12"/>
        <v>1263.4089999999999</v>
      </c>
      <c r="F45" s="164">
        <f t="shared" si="13"/>
        <v>37.6127612761276</v>
      </c>
      <c r="G45" s="69">
        <v>24</v>
      </c>
      <c r="H45" s="70">
        <v>355.11399999999998</v>
      </c>
      <c r="I45" s="71">
        <v>8</v>
      </c>
      <c r="J45" s="70">
        <v>267.983</v>
      </c>
      <c r="K45" s="233">
        <v>123</v>
      </c>
      <c r="L45" s="70">
        <v>43.359000000000002</v>
      </c>
      <c r="M45" s="79">
        <v>4</v>
      </c>
      <c r="N45" s="80">
        <v>46.610999999999997</v>
      </c>
      <c r="O45" s="233">
        <v>14</v>
      </c>
      <c r="P45" s="70">
        <v>30.41</v>
      </c>
      <c r="Q45" s="71">
        <v>3</v>
      </c>
      <c r="R45" s="70">
        <v>77.644000000000005</v>
      </c>
      <c r="S45" s="233">
        <v>3</v>
      </c>
      <c r="T45" s="70">
        <v>0.71799999999999997</v>
      </c>
      <c r="U45" s="71">
        <v>152</v>
      </c>
      <c r="V45" s="70">
        <v>22.645</v>
      </c>
      <c r="W45" s="71">
        <v>274</v>
      </c>
      <c r="X45" s="70">
        <v>95.263999999999996</v>
      </c>
      <c r="Y45" s="71">
        <v>3</v>
      </c>
      <c r="Z45" s="70">
        <v>14.25</v>
      </c>
      <c r="AA45" s="71">
        <v>11</v>
      </c>
      <c r="AB45" s="70">
        <v>24.385000000000002</v>
      </c>
      <c r="AC45" s="71"/>
      <c r="AD45" s="70">
        <v>0</v>
      </c>
      <c r="AE45" s="71">
        <v>38</v>
      </c>
      <c r="AF45" s="105">
        <v>285.02600000000001</v>
      </c>
      <c r="AG45" s="198"/>
      <c r="AH45" s="193"/>
      <c r="AI45" s="120">
        <v>94</v>
      </c>
      <c r="AJ45" s="70">
        <v>1209</v>
      </c>
      <c r="AK45" s="71"/>
      <c r="AL45" s="135">
        <v>124</v>
      </c>
      <c r="AM45" s="8"/>
      <c r="AN45" s="8"/>
    </row>
    <row r="46" spans="2:44" ht="15" hidden="1" x14ac:dyDescent="0.2">
      <c r="B46" s="28"/>
      <c r="C46" s="29" t="s">
        <v>6</v>
      </c>
      <c r="D46" s="66">
        <f t="shared" si="11"/>
        <v>932</v>
      </c>
      <c r="E46" s="154">
        <f t="shared" si="12"/>
        <v>977.495</v>
      </c>
      <c r="F46" s="165">
        <f t="shared" si="13"/>
        <v>48.353007597534059</v>
      </c>
      <c r="G46" s="69">
        <v>109</v>
      </c>
      <c r="H46" s="70">
        <v>88.147999999999996</v>
      </c>
      <c r="I46" s="71">
        <v>12</v>
      </c>
      <c r="J46" s="70">
        <v>146.506</v>
      </c>
      <c r="K46" s="233">
        <v>372</v>
      </c>
      <c r="L46" s="70">
        <v>47.597000000000001</v>
      </c>
      <c r="M46" s="79">
        <v>3</v>
      </c>
      <c r="N46" s="80">
        <v>43.670999999999999</v>
      </c>
      <c r="O46" s="233">
        <v>18</v>
      </c>
      <c r="P46" s="70">
        <v>13.199</v>
      </c>
      <c r="Q46" s="71">
        <v>3</v>
      </c>
      <c r="R46" s="70">
        <v>62.671999999999997</v>
      </c>
      <c r="S46" s="233">
        <v>6</v>
      </c>
      <c r="T46" s="70">
        <v>19.57</v>
      </c>
      <c r="U46" s="71">
        <v>260</v>
      </c>
      <c r="V46" s="70">
        <v>347.06200000000001</v>
      </c>
      <c r="W46" s="71">
        <v>89</v>
      </c>
      <c r="X46" s="70">
        <v>59.19</v>
      </c>
      <c r="Y46" s="71">
        <v>1</v>
      </c>
      <c r="Z46" s="70">
        <v>6.9</v>
      </c>
      <c r="AA46" s="71">
        <v>2</v>
      </c>
      <c r="AB46" s="70">
        <v>0.48</v>
      </c>
      <c r="AC46" s="71"/>
      <c r="AD46" s="70">
        <v>0</v>
      </c>
      <c r="AE46" s="71">
        <v>57</v>
      </c>
      <c r="AF46" s="105">
        <v>142.5</v>
      </c>
      <c r="AG46" s="198"/>
      <c r="AH46" s="193"/>
      <c r="AI46" s="120">
        <v>77</v>
      </c>
      <c r="AJ46" s="70">
        <v>837</v>
      </c>
      <c r="AK46" s="71"/>
      <c r="AL46" s="135">
        <v>26</v>
      </c>
      <c r="AM46" s="8"/>
      <c r="AN46" s="8"/>
    </row>
    <row r="47" spans="2:44" ht="15" hidden="1" x14ac:dyDescent="0.2">
      <c r="B47" s="28"/>
      <c r="C47" s="30" t="s">
        <v>7</v>
      </c>
      <c r="D47" s="72">
        <f t="shared" si="11"/>
        <v>583</v>
      </c>
      <c r="E47" s="153">
        <f t="shared" si="12"/>
        <v>791.18499999999995</v>
      </c>
      <c r="F47" s="164">
        <f t="shared" si="13"/>
        <v>35.933097381623242</v>
      </c>
      <c r="G47" s="73">
        <v>9</v>
      </c>
      <c r="H47" s="74">
        <v>95.069000000000003</v>
      </c>
      <c r="I47" s="75">
        <v>6</v>
      </c>
      <c r="J47" s="74">
        <v>322.86599999999999</v>
      </c>
      <c r="K47" s="222">
        <v>90</v>
      </c>
      <c r="L47" s="74">
        <v>57.573</v>
      </c>
      <c r="M47" s="83">
        <v>1</v>
      </c>
      <c r="N47" s="237">
        <v>2.9180000000000001</v>
      </c>
      <c r="O47" s="222">
        <v>38</v>
      </c>
      <c r="P47" s="74">
        <v>6.8330000000000002</v>
      </c>
      <c r="Q47" s="75">
        <v>2</v>
      </c>
      <c r="R47" s="74">
        <v>53.469000000000001</v>
      </c>
      <c r="S47" s="222">
        <v>28</v>
      </c>
      <c r="T47" s="74">
        <v>53.52</v>
      </c>
      <c r="U47" s="75">
        <v>291</v>
      </c>
      <c r="V47" s="74">
        <v>22.472999999999999</v>
      </c>
      <c r="W47" s="75">
        <v>105</v>
      </c>
      <c r="X47" s="74">
        <v>96.384</v>
      </c>
      <c r="Y47" s="75">
        <v>3</v>
      </c>
      <c r="Z47" s="74">
        <v>12.663</v>
      </c>
      <c r="AA47" s="75">
        <v>1</v>
      </c>
      <c r="AB47" s="74">
        <v>5.78</v>
      </c>
      <c r="AC47" s="75"/>
      <c r="AD47" s="74">
        <v>0</v>
      </c>
      <c r="AE47" s="75">
        <v>9</v>
      </c>
      <c r="AF47" s="106">
        <v>61.637</v>
      </c>
      <c r="AG47" s="198"/>
      <c r="AH47" s="193"/>
      <c r="AI47" s="121">
        <v>60</v>
      </c>
      <c r="AJ47" s="74">
        <v>658</v>
      </c>
      <c r="AK47" s="75"/>
      <c r="AL47" s="136">
        <v>112</v>
      </c>
      <c r="AM47" s="8"/>
      <c r="AN47" s="8"/>
    </row>
    <row r="48" spans="2:44" ht="15" hidden="1" x14ac:dyDescent="0.2">
      <c r="B48" s="28"/>
      <c r="C48" s="29" t="s">
        <v>8</v>
      </c>
      <c r="D48" s="72">
        <f t="shared" si="11"/>
        <v>548</v>
      </c>
      <c r="E48" s="153">
        <f t="shared" si="12"/>
        <v>1162.4490000000001</v>
      </c>
      <c r="F48" s="164">
        <f t="shared" si="13"/>
        <v>4.6159952050023492</v>
      </c>
      <c r="G48" s="69">
        <v>15</v>
      </c>
      <c r="H48" s="70">
        <v>147.25800000000001</v>
      </c>
      <c r="I48" s="71">
        <v>23</v>
      </c>
      <c r="J48" s="70">
        <v>85.198999999999998</v>
      </c>
      <c r="K48" s="233">
        <v>154</v>
      </c>
      <c r="L48" s="70">
        <v>29.048999999999999</v>
      </c>
      <c r="M48" s="79">
        <v>15</v>
      </c>
      <c r="N48" s="80">
        <v>9.5920000000000005</v>
      </c>
      <c r="O48" s="233">
        <v>10</v>
      </c>
      <c r="P48" s="70">
        <v>1.399</v>
      </c>
      <c r="Q48" s="71">
        <v>3</v>
      </c>
      <c r="R48" s="70">
        <v>117.158</v>
      </c>
      <c r="S48" s="233">
        <v>20</v>
      </c>
      <c r="T48" s="70">
        <v>106.126</v>
      </c>
      <c r="U48" s="71">
        <v>60</v>
      </c>
      <c r="V48" s="70">
        <v>189.53700000000001</v>
      </c>
      <c r="W48" s="71">
        <v>217</v>
      </c>
      <c r="X48" s="70">
        <v>243.518</v>
      </c>
      <c r="Y48" s="71">
        <v>2</v>
      </c>
      <c r="Z48" s="70">
        <v>5.2169999999999996</v>
      </c>
      <c r="AA48" s="71">
        <v>2</v>
      </c>
      <c r="AB48" s="70">
        <v>10.23</v>
      </c>
      <c r="AC48" s="71"/>
      <c r="AD48" s="70">
        <v>0</v>
      </c>
      <c r="AE48" s="71">
        <v>27</v>
      </c>
      <c r="AF48" s="105">
        <v>218.166</v>
      </c>
      <c r="AG48" s="198"/>
      <c r="AH48" s="193"/>
      <c r="AI48" s="120">
        <v>92</v>
      </c>
      <c r="AJ48" s="70">
        <v>904</v>
      </c>
      <c r="AK48" s="71"/>
      <c r="AL48" s="135">
        <v>98</v>
      </c>
      <c r="AM48" s="8"/>
      <c r="AN48" s="8"/>
    </row>
    <row r="49" spans="2:40" ht="15" hidden="1" x14ac:dyDescent="0.2">
      <c r="B49" s="28"/>
      <c r="C49" s="29" t="s">
        <v>9</v>
      </c>
      <c r="D49" s="66">
        <f t="shared" si="11"/>
        <v>851</v>
      </c>
      <c r="E49" s="154">
        <f t="shared" si="12"/>
        <v>590.96600000000001</v>
      </c>
      <c r="F49" s="165">
        <f t="shared" si="13"/>
        <v>-19.693813350074947</v>
      </c>
      <c r="G49" s="69">
        <v>16</v>
      </c>
      <c r="H49" s="70">
        <v>217.35900000000001</v>
      </c>
      <c r="I49" s="71">
        <v>2</v>
      </c>
      <c r="J49" s="70">
        <v>11.287000000000001</v>
      </c>
      <c r="K49" s="233">
        <v>359</v>
      </c>
      <c r="L49" s="70">
        <v>25.038</v>
      </c>
      <c r="M49" s="81">
        <v>1</v>
      </c>
      <c r="N49" s="236">
        <v>1.4550000000000001</v>
      </c>
      <c r="O49" s="233">
        <v>10</v>
      </c>
      <c r="P49" s="70">
        <v>3.222</v>
      </c>
      <c r="Q49" s="71">
        <v>2</v>
      </c>
      <c r="R49" s="70">
        <v>85.356999999999999</v>
      </c>
      <c r="S49" s="233">
        <v>4</v>
      </c>
      <c r="T49" s="70">
        <v>28.486000000000001</v>
      </c>
      <c r="U49" s="71">
        <v>359</v>
      </c>
      <c r="V49" s="70">
        <v>79.661000000000001</v>
      </c>
      <c r="W49" s="71">
        <v>66</v>
      </c>
      <c r="X49" s="70">
        <v>56.021999999999998</v>
      </c>
      <c r="Y49" s="71">
        <v>1</v>
      </c>
      <c r="Z49" s="70">
        <v>4.0209999999999999</v>
      </c>
      <c r="AA49" s="71">
        <v>2</v>
      </c>
      <c r="AB49" s="70">
        <v>2.4950000000000001</v>
      </c>
      <c r="AC49" s="71"/>
      <c r="AD49" s="70">
        <v>0</v>
      </c>
      <c r="AE49" s="71">
        <v>29</v>
      </c>
      <c r="AF49" s="105">
        <v>76.563000000000002</v>
      </c>
      <c r="AG49" s="198"/>
      <c r="AH49" s="193"/>
      <c r="AI49" s="120">
        <v>77</v>
      </c>
      <c r="AJ49" s="70">
        <v>672</v>
      </c>
      <c r="AK49" s="71"/>
      <c r="AL49" s="135">
        <v>53</v>
      </c>
      <c r="AM49" s="8"/>
      <c r="AN49" s="8"/>
    </row>
    <row r="50" spans="2:40" ht="15" hidden="1" x14ac:dyDescent="0.2">
      <c r="B50" s="28"/>
      <c r="C50" s="30" t="s">
        <v>10</v>
      </c>
      <c r="D50" s="72">
        <f t="shared" si="11"/>
        <v>663</v>
      </c>
      <c r="E50" s="153">
        <f t="shared" si="12"/>
        <v>1289.4530000000002</v>
      </c>
      <c r="F50" s="164">
        <f t="shared" si="13"/>
        <v>-36.471040922614996</v>
      </c>
      <c r="G50" s="73">
        <v>18</v>
      </c>
      <c r="H50" s="74">
        <v>102.197</v>
      </c>
      <c r="I50" s="75">
        <v>13</v>
      </c>
      <c r="J50" s="74">
        <v>241.79900000000001</v>
      </c>
      <c r="K50" s="222">
        <v>174</v>
      </c>
      <c r="L50" s="74">
        <v>16.062000000000001</v>
      </c>
      <c r="M50" s="79">
        <v>1</v>
      </c>
      <c r="N50" s="80">
        <v>13.4</v>
      </c>
      <c r="O50" s="222">
        <v>29</v>
      </c>
      <c r="P50" s="74">
        <v>1.3089999999999999</v>
      </c>
      <c r="Q50" s="75">
        <v>9</v>
      </c>
      <c r="R50" s="74">
        <v>463.47399999999999</v>
      </c>
      <c r="S50" s="222">
        <v>27</v>
      </c>
      <c r="T50" s="74">
        <v>11.763</v>
      </c>
      <c r="U50" s="75">
        <v>263</v>
      </c>
      <c r="V50" s="74">
        <v>69.063000000000002</v>
      </c>
      <c r="W50" s="75">
        <v>70</v>
      </c>
      <c r="X50" s="74">
        <v>77.543999999999997</v>
      </c>
      <c r="Y50" s="75">
        <v>10</v>
      </c>
      <c r="Z50" s="74">
        <v>47.658000000000001</v>
      </c>
      <c r="AA50" s="75">
        <v>5</v>
      </c>
      <c r="AB50" s="74">
        <v>2.5049999999999999</v>
      </c>
      <c r="AC50" s="75"/>
      <c r="AD50" s="74">
        <v>0</v>
      </c>
      <c r="AE50" s="75">
        <v>44</v>
      </c>
      <c r="AF50" s="106">
        <v>242.679</v>
      </c>
      <c r="AG50" s="198"/>
      <c r="AH50" s="193"/>
      <c r="AI50" s="121">
        <v>89</v>
      </c>
      <c r="AJ50" s="74">
        <v>1103</v>
      </c>
      <c r="AK50" s="75"/>
      <c r="AL50" s="136">
        <v>85</v>
      </c>
      <c r="AM50" s="8"/>
      <c r="AN50" s="8"/>
    </row>
    <row r="51" spans="2:40" ht="15" hidden="1" x14ac:dyDescent="0.2">
      <c r="B51" s="28"/>
      <c r="C51" s="29" t="s">
        <v>11</v>
      </c>
      <c r="D51" s="72">
        <f t="shared" si="11"/>
        <v>1300</v>
      </c>
      <c r="E51" s="153">
        <f t="shared" si="12"/>
        <v>2910.9139999999998</v>
      </c>
      <c r="F51" s="164">
        <f t="shared" si="13"/>
        <v>299.00786525170719</v>
      </c>
      <c r="G51" s="69">
        <v>13</v>
      </c>
      <c r="H51" s="70">
        <v>1499.3</v>
      </c>
      <c r="I51" s="71">
        <v>14</v>
      </c>
      <c r="J51" s="70">
        <v>93.039000000000001</v>
      </c>
      <c r="K51" s="233">
        <v>329</v>
      </c>
      <c r="L51" s="70">
        <v>22.260999999999999</v>
      </c>
      <c r="M51" s="79">
        <v>7</v>
      </c>
      <c r="N51" s="80">
        <v>677.76300000000003</v>
      </c>
      <c r="O51" s="233">
        <v>3</v>
      </c>
      <c r="P51" s="70">
        <v>17.114000000000001</v>
      </c>
      <c r="Q51" s="71">
        <v>2</v>
      </c>
      <c r="R51" s="70">
        <v>88.257999999999996</v>
      </c>
      <c r="S51" s="233">
        <v>5</v>
      </c>
      <c r="T51" s="70">
        <v>5.7229999999999999</v>
      </c>
      <c r="U51" s="71">
        <v>734</v>
      </c>
      <c r="V51" s="70">
        <v>326.30900000000003</v>
      </c>
      <c r="W51" s="71">
        <v>163</v>
      </c>
      <c r="X51" s="70">
        <v>109.393</v>
      </c>
      <c r="Y51" s="71">
        <v>4</v>
      </c>
      <c r="Z51" s="70">
        <v>22.923999999999999</v>
      </c>
      <c r="AA51" s="71">
        <v>5</v>
      </c>
      <c r="AB51" s="70">
        <v>10.811</v>
      </c>
      <c r="AC51" s="71"/>
      <c r="AD51" s="70">
        <v>0</v>
      </c>
      <c r="AE51" s="71">
        <v>21</v>
      </c>
      <c r="AF51" s="105">
        <v>38.018999999999998</v>
      </c>
      <c r="AG51" s="198"/>
      <c r="AH51" s="193"/>
      <c r="AI51" s="120">
        <v>102</v>
      </c>
      <c r="AJ51" s="70">
        <v>2015</v>
      </c>
      <c r="AK51" s="71"/>
      <c r="AL51" s="135">
        <v>33</v>
      </c>
      <c r="AM51" s="8"/>
      <c r="AN51" s="8"/>
    </row>
    <row r="52" spans="2:40" ht="15" hidden="1" x14ac:dyDescent="0.2">
      <c r="B52" s="28"/>
      <c r="C52" s="29" t="s">
        <v>12</v>
      </c>
      <c r="D52" s="77">
        <f t="shared" si="11"/>
        <v>6225</v>
      </c>
      <c r="E52" s="170">
        <f t="shared" si="12"/>
        <v>693.73199999999997</v>
      </c>
      <c r="F52" s="166">
        <f t="shared" si="13"/>
        <v>-54.386744690643695</v>
      </c>
      <c r="G52" s="69">
        <v>21</v>
      </c>
      <c r="H52" s="70">
        <v>103.869</v>
      </c>
      <c r="I52" s="71">
        <v>6</v>
      </c>
      <c r="J52" s="70">
        <v>54.216000000000001</v>
      </c>
      <c r="K52" s="233">
        <v>570</v>
      </c>
      <c r="L52" s="70">
        <v>109.508</v>
      </c>
      <c r="M52" s="79">
        <v>5</v>
      </c>
      <c r="N52" s="80">
        <v>228.714</v>
      </c>
      <c r="O52" s="233">
        <v>9</v>
      </c>
      <c r="P52" s="70">
        <v>8.8190000000000008</v>
      </c>
      <c r="Q52" s="71">
        <v>3</v>
      </c>
      <c r="R52" s="70">
        <v>11.677</v>
      </c>
      <c r="S52" s="233">
        <v>5099</v>
      </c>
      <c r="T52" s="70">
        <v>8.49</v>
      </c>
      <c r="U52" s="71">
        <v>454</v>
      </c>
      <c r="V52" s="70">
        <v>33.021000000000001</v>
      </c>
      <c r="W52" s="71">
        <v>45</v>
      </c>
      <c r="X52" s="70">
        <v>70.114999999999995</v>
      </c>
      <c r="Y52" s="71">
        <v>1</v>
      </c>
      <c r="Z52" s="70">
        <v>2.0920000000000001</v>
      </c>
      <c r="AA52" s="71">
        <v>0</v>
      </c>
      <c r="AB52" s="70">
        <v>0</v>
      </c>
      <c r="AC52" s="71"/>
      <c r="AD52" s="70">
        <v>0</v>
      </c>
      <c r="AE52" s="71">
        <v>12</v>
      </c>
      <c r="AF52" s="105">
        <v>63.210999999999999</v>
      </c>
      <c r="AG52" s="198"/>
      <c r="AH52" s="193"/>
      <c r="AI52" s="120">
        <v>108</v>
      </c>
      <c r="AJ52" s="70">
        <v>1398</v>
      </c>
      <c r="AK52" s="71"/>
      <c r="AL52" s="135">
        <v>46</v>
      </c>
      <c r="AM52" s="8"/>
      <c r="AN52" s="8"/>
    </row>
    <row r="53" spans="2:40" ht="15" x14ac:dyDescent="0.2">
      <c r="B53" s="37" t="s">
        <v>45</v>
      </c>
      <c r="C53" s="38" t="s">
        <v>39</v>
      </c>
      <c r="D53" s="78">
        <f>SUM(D41:D52)</f>
        <v>13479</v>
      </c>
      <c r="E53" s="156">
        <f>SUM(E41:E52)</f>
        <v>14015.081999999999</v>
      </c>
      <c r="F53" s="163">
        <f>+E53/E39*100-100</f>
        <v>15.753529594779096</v>
      </c>
      <c r="G53" s="140">
        <f>SUM(G41:G52)</f>
        <v>305</v>
      </c>
      <c r="H53" s="127">
        <f>SUM(H41:H52)</f>
        <v>3493.8669999999997</v>
      </c>
      <c r="I53" s="126">
        <f t="shared" ref="I53:N53" si="14">SUM(I41:I52)</f>
        <v>123</v>
      </c>
      <c r="J53" s="127">
        <f t="shared" si="14"/>
        <v>2015.5160000000001</v>
      </c>
      <c r="K53" s="234">
        <f t="shared" si="14"/>
        <v>2505</v>
      </c>
      <c r="L53" s="127">
        <f t="shared" si="14"/>
        <v>556.12700000000007</v>
      </c>
      <c r="M53" s="126">
        <f t="shared" si="14"/>
        <v>48</v>
      </c>
      <c r="N53" s="127">
        <f t="shared" si="14"/>
        <v>1185.5919999999999</v>
      </c>
      <c r="O53" s="234">
        <f>SUM(O41:O52)</f>
        <v>195</v>
      </c>
      <c r="P53" s="127">
        <f>SUM(P41:P52)</f>
        <v>107.297</v>
      </c>
      <c r="Q53" s="126">
        <f t="shared" ref="Q53:V53" si="15">SUM(Q41:Q52)</f>
        <v>38</v>
      </c>
      <c r="R53" s="127">
        <f t="shared" si="15"/>
        <v>1215.8609999999999</v>
      </c>
      <c r="S53" s="234">
        <f t="shared" si="15"/>
        <v>5244</v>
      </c>
      <c r="T53" s="127">
        <f t="shared" si="15"/>
        <v>408.84000000000003</v>
      </c>
      <c r="U53" s="126">
        <f t="shared" si="15"/>
        <v>2943</v>
      </c>
      <c r="V53" s="127">
        <f t="shared" si="15"/>
        <v>1396.6190000000001</v>
      </c>
      <c r="W53" s="143">
        <f>SUM(W41:W52)</f>
        <v>1553</v>
      </c>
      <c r="X53" s="139">
        <f>SUM(X41:X52)</f>
        <v>1706.8120000000001</v>
      </c>
      <c r="Y53" s="145">
        <f>SUM(Y41:Y52)</f>
        <v>62</v>
      </c>
      <c r="Z53" s="127">
        <f>SUM(Z41:Z52)</f>
        <v>347.27699999999999</v>
      </c>
      <c r="AA53" s="126">
        <f t="shared" ref="AA53:AF53" si="16">SUM(AA41:AA52)</f>
        <v>35</v>
      </c>
      <c r="AB53" s="139">
        <f t="shared" si="16"/>
        <v>144.77100000000002</v>
      </c>
      <c r="AC53" s="141">
        <f t="shared" si="16"/>
        <v>0</v>
      </c>
      <c r="AD53" s="127">
        <f t="shared" si="16"/>
        <v>0</v>
      </c>
      <c r="AE53" s="126">
        <f t="shared" si="16"/>
        <v>428</v>
      </c>
      <c r="AF53" s="144">
        <f t="shared" si="16"/>
        <v>1436.5030000000002</v>
      </c>
      <c r="AG53" s="199"/>
      <c r="AH53" s="193"/>
      <c r="AI53" s="126">
        <f>SUM(AI41:AI52)</f>
        <v>1061</v>
      </c>
      <c r="AJ53" s="127">
        <f>SUM(AJ41:AJ52)</f>
        <v>12605</v>
      </c>
      <c r="AK53" s="126"/>
      <c r="AL53" s="139">
        <f>SUM(AL41:AL52)</f>
        <v>934</v>
      </c>
      <c r="AM53" s="8"/>
      <c r="AN53" s="8"/>
    </row>
    <row r="54" spans="2:40" s="98" customFormat="1" ht="15.75" thickBot="1" x14ac:dyDescent="0.25">
      <c r="B54" s="184" t="s">
        <v>90</v>
      </c>
      <c r="C54" s="185"/>
      <c r="D54" s="175">
        <f>D53/D39-1</f>
        <v>0.90300720033883941</v>
      </c>
      <c r="E54" s="176">
        <f>E53/E39-1</f>
        <v>0.15753529594779092</v>
      </c>
      <c r="F54" s="177"/>
      <c r="G54" s="178">
        <f t="shared" ref="G54:AF54" si="17">G53/G39-1</f>
        <v>1.6991150442477876</v>
      </c>
      <c r="H54" s="179">
        <f t="shared" si="17"/>
        <v>0.42450876224475875</v>
      </c>
      <c r="I54" s="180">
        <f t="shared" si="17"/>
        <v>0.39772727272727271</v>
      </c>
      <c r="J54" s="181">
        <f t="shared" si="17"/>
        <v>1.9625420266481619E-2</v>
      </c>
      <c r="K54" s="232">
        <f t="shared" si="17"/>
        <v>0.36810486073184046</v>
      </c>
      <c r="L54" s="179">
        <f t="shared" si="17"/>
        <v>-0.40767734734133432</v>
      </c>
      <c r="M54" s="180">
        <f t="shared" si="17"/>
        <v>5</v>
      </c>
      <c r="N54" s="181">
        <f t="shared" si="17"/>
        <v>4.8579863530132554</v>
      </c>
      <c r="O54" s="232">
        <f t="shared" si="17"/>
        <v>-0.62355212355212353</v>
      </c>
      <c r="P54" s="179">
        <f t="shared" si="17"/>
        <v>-0.59617845421973337</v>
      </c>
      <c r="Q54" s="180">
        <f t="shared" si="17"/>
        <v>-0.3666666666666667</v>
      </c>
      <c r="R54" s="181">
        <f t="shared" si="17"/>
        <v>7.2303548987557864E-3</v>
      </c>
      <c r="S54" s="232">
        <f t="shared" si="17"/>
        <v>22.410714285714285</v>
      </c>
      <c r="T54" s="179">
        <f t="shared" si="17"/>
        <v>-0.53605123817262013</v>
      </c>
      <c r="U54" s="180">
        <f t="shared" si="17"/>
        <v>0.83250311332503113</v>
      </c>
      <c r="V54" s="181">
        <f t="shared" si="17"/>
        <v>5.9977549971804489E-2</v>
      </c>
      <c r="W54" s="182">
        <f t="shared" si="17"/>
        <v>-0.29376989540700316</v>
      </c>
      <c r="X54" s="181">
        <f t="shared" si="17"/>
        <v>0.3472807112404952</v>
      </c>
      <c r="Y54" s="182">
        <f t="shared" si="17"/>
        <v>-0.18421052631578949</v>
      </c>
      <c r="Z54" s="179">
        <f t="shared" si="17"/>
        <v>-0.26896747710767288</v>
      </c>
      <c r="AA54" s="180">
        <f t="shared" si="17"/>
        <v>-0.125</v>
      </c>
      <c r="AB54" s="181">
        <f t="shared" si="17"/>
        <v>0.75556606519208414</v>
      </c>
      <c r="AC54" s="182" t="e">
        <f t="shared" si="17"/>
        <v>#DIV/0!</v>
      </c>
      <c r="AD54" s="179" t="e">
        <f t="shared" si="17"/>
        <v>#DIV/0!</v>
      </c>
      <c r="AE54" s="180">
        <f t="shared" si="17"/>
        <v>0.33749999999999991</v>
      </c>
      <c r="AF54" s="183">
        <f t="shared" si="17"/>
        <v>0.37994061416595226</v>
      </c>
      <c r="AG54" s="200"/>
      <c r="AH54" s="201"/>
      <c r="AI54" s="182">
        <f>AI53/AI39-1</f>
        <v>4.7348484848483974E-3</v>
      </c>
      <c r="AJ54" s="181">
        <f>AJ53/AJ39-1</f>
        <v>-3.32847611013114E-2</v>
      </c>
      <c r="AK54" s="182"/>
      <c r="AL54" s="179">
        <f>AL53/AL39-1</f>
        <v>-0.36806495263870098</v>
      </c>
      <c r="AM54" s="9"/>
      <c r="AN54" s="9"/>
    </row>
    <row r="55" spans="2:40" ht="15" hidden="1" x14ac:dyDescent="0.2">
      <c r="B55" s="28" t="s">
        <v>46</v>
      </c>
      <c r="C55" s="172" t="s">
        <v>1</v>
      </c>
      <c r="D55" s="72">
        <f t="shared" ref="D55:D66" si="18">G55+I55+K55+M55+O55+Q55+S55+U55+W55+Y55+AA55+AC55+AE55</f>
        <v>894</v>
      </c>
      <c r="E55" s="153">
        <f t="shared" ref="E55:E66" si="19">H55+J55+L55+N55+P55+R55+T55+V55+X55+Z55+AB55+AD55+AF55</f>
        <v>995.54399999999987</v>
      </c>
      <c r="F55" s="164">
        <f>+E55/E41*100-100</f>
        <v>-18.46392997135105</v>
      </c>
      <c r="G55" s="69">
        <v>20</v>
      </c>
      <c r="H55" s="70">
        <v>256.95400000000001</v>
      </c>
      <c r="I55" s="71">
        <v>8</v>
      </c>
      <c r="J55" s="70">
        <v>35.356999999999999</v>
      </c>
      <c r="K55" s="233">
        <v>368</v>
      </c>
      <c r="L55" s="70">
        <v>50.188000000000002</v>
      </c>
      <c r="M55" s="79">
        <v>1</v>
      </c>
      <c r="N55" s="80">
        <v>71.346999999999994</v>
      </c>
      <c r="O55" s="233">
        <v>48</v>
      </c>
      <c r="P55" s="70">
        <v>84.668999999999997</v>
      </c>
      <c r="Q55" s="71">
        <v>1</v>
      </c>
      <c r="R55" s="70">
        <v>17.611000000000001</v>
      </c>
      <c r="S55" s="233">
        <v>9</v>
      </c>
      <c r="T55" s="70">
        <v>28.821999999999999</v>
      </c>
      <c r="U55" s="71">
        <v>364</v>
      </c>
      <c r="V55" s="70">
        <v>35.335999999999999</v>
      </c>
      <c r="W55" s="71">
        <v>33</v>
      </c>
      <c r="X55" s="70">
        <v>162.41499999999999</v>
      </c>
      <c r="Y55" s="71">
        <v>1</v>
      </c>
      <c r="Z55" s="70">
        <v>16.577000000000002</v>
      </c>
      <c r="AA55" s="71">
        <v>3</v>
      </c>
      <c r="AB55" s="70">
        <v>148.76900000000001</v>
      </c>
      <c r="AC55" s="71">
        <v>7</v>
      </c>
      <c r="AD55" s="70">
        <v>30.559000000000001</v>
      </c>
      <c r="AE55" s="71">
        <v>31</v>
      </c>
      <c r="AF55" s="105">
        <v>56.94</v>
      </c>
      <c r="AG55" s="198"/>
      <c r="AH55" s="193"/>
      <c r="AI55" s="120">
        <v>145</v>
      </c>
      <c r="AJ55" s="70">
        <v>1666</v>
      </c>
      <c r="AK55" s="71"/>
      <c r="AL55" s="135">
        <v>60</v>
      </c>
      <c r="AM55" s="8"/>
      <c r="AN55" s="8"/>
    </row>
    <row r="56" spans="2:40" ht="15" hidden="1" x14ac:dyDescent="0.2">
      <c r="B56" s="28"/>
      <c r="C56" s="29" t="s">
        <v>2</v>
      </c>
      <c r="D56" s="72">
        <f t="shared" si="18"/>
        <v>586</v>
      </c>
      <c r="E56" s="153">
        <f t="shared" si="19"/>
        <v>1550.8979999999999</v>
      </c>
      <c r="F56" s="164">
        <f t="shared" ref="F56:F66" si="20">+E56/E42*100-100</f>
        <v>62.757125421480538</v>
      </c>
      <c r="G56" s="69">
        <v>19</v>
      </c>
      <c r="H56" s="70">
        <v>80.938999999999993</v>
      </c>
      <c r="I56" s="71">
        <v>7</v>
      </c>
      <c r="J56" s="70">
        <v>405.464</v>
      </c>
      <c r="K56" s="233">
        <v>309</v>
      </c>
      <c r="L56" s="70">
        <v>22.882999999999999</v>
      </c>
      <c r="M56" s="79">
        <v>0</v>
      </c>
      <c r="N56" s="80">
        <v>0</v>
      </c>
      <c r="O56" s="233">
        <v>34</v>
      </c>
      <c r="P56" s="70">
        <v>20.51</v>
      </c>
      <c r="Q56" s="71">
        <v>27</v>
      </c>
      <c r="R56" s="238">
        <v>504.39100000000002</v>
      </c>
      <c r="S56" s="233">
        <v>11</v>
      </c>
      <c r="T56" s="70">
        <v>5.4180000000000001</v>
      </c>
      <c r="U56" s="71">
        <v>104</v>
      </c>
      <c r="V56" s="70">
        <v>178.86600000000001</v>
      </c>
      <c r="W56" s="71">
        <v>45</v>
      </c>
      <c r="X56" s="70">
        <v>68.549000000000007</v>
      </c>
      <c r="Y56" s="71">
        <v>1</v>
      </c>
      <c r="Z56" s="70">
        <v>13.000999999999999</v>
      </c>
      <c r="AA56" s="71">
        <v>12</v>
      </c>
      <c r="AB56" s="70">
        <v>18.375</v>
      </c>
      <c r="AC56" s="71">
        <v>7</v>
      </c>
      <c r="AD56" s="70">
        <v>205.626</v>
      </c>
      <c r="AE56" s="71">
        <v>10</v>
      </c>
      <c r="AF56" s="105">
        <v>26.876000000000001</v>
      </c>
      <c r="AG56" s="198"/>
      <c r="AH56" s="193"/>
      <c r="AI56" s="120">
        <v>91</v>
      </c>
      <c r="AJ56" s="70">
        <v>1801</v>
      </c>
      <c r="AK56" s="71"/>
      <c r="AL56" s="135">
        <v>22</v>
      </c>
      <c r="AM56" s="8"/>
      <c r="AN56" s="8"/>
    </row>
    <row r="57" spans="2:40" ht="15" hidden="1" x14ac:dyDescent="0.2">
      <c r="B57" s="28"/>
      <c r="C57" s="29" t="s">
        <v>3</v>
      </c>
      <c r="D57" s="72">
        <f t="shared" si="18"/>
        <v>1917</v>
      </c>
      <c r="E57" s="153">
        <f t="shared" si="19"/>
        <v>1835.4750000000001</v>
      </c>
      <c r="F57" s="165">
        <f t="shared" si="20"/>
        <v>102.78421940546019</v>
      </c>
      <c r="G57" s="69">
        <v>41</v>
      </c>
      <c r="H57" s="70">
        <v>250.64400000000001</v>
      </c>
      <c r="I57" s="71">
        <v>18</v>
      </c>
      <c r="J57" s="70">
        <v>255.80099999999999</v>
      </c>
      <c r="K57" s="233">
        <v>619</v>
      </c>
      <c r="L57" s="70">
        <v>49.084000000000003</v>
      </c>
      <c r="M57" s="81">
        <v>3</v>
      </c>
      <c r="N57" s="236">
        <v>147.446</v>
      </c>
      <c r="O57" s="233">
        <v>246</v>
      </c>
      <c r="P57" s="70">
        <v>71.364000000000004</v>
      </c>
      <c r="Q57" s="71">
        <v>7</v>
      </c>
      <c r="R57" s="70">
        <v>86.778000000000006</v>
      </c>
      <c r="S57" s="233">
        <v>13</v>
      </c>
      <c r="T57" s="70">
        <v>38.439</v>
      </c>
      <c r="U57" s="71">
        <v>588</v>
      </c>
      <c r="V57" s="70">
        <v>253.452</v>
      </c>
      <c r="W57" s="71">
        <v>327</v>
      </c>
      <c r="X57" s="70">
        <v>114.959</v>
      </c>
      <c r="Y57" s="71">
        <v>13</v>
      </c>
      <c r="Z57" s="70">
        <v>283.17500000000001</v>
      </c>
      <c r="AA57" s="71">
        <v>1</v>
      </c>
      <c r="AB57" s="70">
        <v>3.056</v>
      </c>
      <c r="AC57" s="71">
        <v>13</v>
      </c>
      <c r="AD57" s="70">
        <v>227.53700000000001</v>
      </c>
      <c r="AE57" s="71">
        <v>28</v>
      </c>
      <c r="AF57" s="105">
        <v>53.74</v>
      </c>
      <c r="AG57" s="198"/>
      <c r="AH57" s="193"/>
      <c r="AI57" s="120">
        <v>131</v>
      </c>
      <c r="AJ57" s="70">
        <v>1796</v>
      </c>
      <c r="AK57" s="71"/>
      <c r="AL57" s="135">
        <v>231</v>
      </c>
      <c r="AM57" s="8"/>
      <c r="AN57" s="8"/>
    </row>
    <row r="58" spans="2:40" ht="15" hidden="1" x14ac:dyDescent="0.2">
      <c r="B58" s="28"/>
      <c r="C58" s="30" t="s">
        <v>4</v>
      </c>
      <c r="D58" s="76">
        <f t="shared" si="18"/>
        <v>765</v>
      </c>
      <c r="E58" s="155">
        <f t="shared" si="19"/>
        <v>1039.7170000000001</v>
      </c>
      <c r="F58" s="164">
        <f t="shared" si="20"/>
        <v>-17.250619794423244</v>
      </c>
      <c r="G58" s="73">
        <v>21</v>
      </c>
      <c r="H58" s="74">
        <v>133.00800000000001</v>
      </c>
      <c r="I58" s="75">
        <v>6</v>
      </c>
      <c r="J58" s="74">
        <v>46.192999999999998</v>
      </c>
      <c r="K58" s="222">
        <v>408</v>
      </c>
      <c r="L58" s="74">
        <v>11.895</v>
      </c>
      <c r="M58" s="79">
        <v>1</v>
      </c>
      <c r="N58" s="80">
        <v>6.3520000000000003</v>
      </c>
      <c r="O58" s="222">
        <v>9</v>
      </c>
      <c r="P58" s="74">
        <v>3.9380000000000002</v>
      </c>
      <c r="Q58" s="75">
        <v>4</v>
      </c>
      <c r="R58" s="74">
        <v>116.91800000000001</v>
      </c>
      <c r="S58" s="222">
        <v>4</v>
      </c>
      <c r="T58" s="74">
        <v>3.4129999999999998</v>
      </c>
      <c r="U58" s="75">
        <v>115</v>
      </c>
      <c r="V58" s="74">
        <v>125.973</v>
      </c>
      <c r="W58" s="75">
        <v>75</v>
      </c>
      <c r="X58" s="74">
        <v>81.92</v>
      </c>
      <c r="Y58" s="75">
        <v>6</v>
      </c>
      <c r="Z58" s="74">
        <v>102.265</v>
      </c>
      <c r="AA58" s="75">
        <v>0</v>
      </c>
      <c r="AB58" s="74">
        <v>0</v>
      </c>
      <c r="AC58" s="75">
        <v>74</v>
      </c>
      <c r="AD58" s="74">
        <v>165.28</v>
      </c>
      <c r="AE58" s="75">
        <v>42</v>
      </c>
      <c r="AF58" s="106">
        <v>242.56200000000001</v>
      </c>
      <c r="AG58" s="198"/>
      <c r="AH58" s="193"/>
      <c r="AI58" s="121">
        <v>94</v>
      </c>
      <c r="AJ58" s="74">
        <v>1731</v>
      </c>
      <c r="AK58" s="75"/>
      <c r="AL58" s="136">
        <v>71</v>
      </c>
      <c r="AM58" s="8"/>
      <c r="AN58" s="8"/>
    </row>
    <row r="59" spans="2:40" ht="15" hidden="1" x14ac:dyDescent="0.2">
      <c r="B59" s="28"/>
      <c r="C59" s="29" t="s">
        <v>5</v>
      </c>
      <c r="D59" s="72">
        <f t="shared" si="18"/>
        <v>973</v>
      </c>
      <c r="E59" s="153">
        <f t="shared" si="19"/>
        <v>1580.8259999999998</v>
      </c>
      <c r="F59" s="164">
        <f t="shared" si="20"/>
        <v>25.123851421036264</v>
      </c>
      <c r="G59" s="69">
        <v>18</v>
      </c>
      <c r="H59" s="70">
        <v>324.45100000000002</v>
      </c>
      <c r="I59" s="71">
        <v>11</v>
      </c>
      <c r="J59" s="70">
        <v>403.62900000000002</v>
      </c>
      <c r="K59" s="233">
        <v>93</v>
      </c>
      <c r="L59" s="70">
        <v>29.937999999999999</v>
      </c>
      <c r="M59" s="79">
        <v>3</v>
      </c>
      <c r="N59" s="80">
        <v>132.33000000000001</v>
      </c>
      <c r="O59" s="233">
        <v>19</v>
      </c>
      <c r="P59" s="70">
        <v>21.36</v>
      </c>
      <c r="Q59" s="71">
        <v>2</v>
      </c>
      <c r="R59" s="70">
        <v>82.475999999999999</v>
      </c>
      <c r="S59" s="233">
        <v>13</v>
      </c>
      <c r="T59" s="70">
        <v>10.842000000000001</v>
      </c>
      <c r="U59" s="71">
        <v>477</v>
      </c>
      <c r="V59" s="70">
        <v>242.06299999999999</v>
      </c>
      <c r="W59" s="71">
        <v>257</v>
      </c>
      <c r="X59" s="70">
        <v>124.559</v>
      </c>
      <c r="Y59" s="71">
        <v>8</v>
      </c>
      <c r="Z59" s="70">
        <v>50.743000000000002</v>
      </c>
      <c r="AA59" s="71">
        <v>13</v>
      </c>
      <c r="AB59" s="70">
        <v>78.983999999999995</v>
      </c>
      <c r="AC59" s="71">
        <v>14</v>
      </c>
      <c r="AD59" s="70">
        <v>14.353</v>
      </c>
      <c r="AE59" s="71">
        <v>45</v>
      </c>
      <c r="AF59" s="105">
        <v>65.097999999999999</v>
      </c>
      <c r="AG59" s="198"/>
      <c r="AH59" s="193"/>
      <c r="AI59" s="120">
        <v>74</v>
      </c>
      <c r="AJ59" s="70">
        <v>1293</v>
      </c>
      <c r="AK59" s="71"/>
      <c r="AL59" s="135">
        <v>44</v>
      </c>
      <c r="AM59" s="8"/>
      <c r="AN59" s="8"/>
    </row>
    <row r="60" spans="2:40" ht="15" hidden="1" x14ac:dyDescent="0.2">
      <c r="B60" s="28"/>
      <c r="C60" s="29" t="s">
        <v>6</v>
      </c>
      <c r="D60" s="66">
        <f t="shared" si="18"/>
        <v>662</v>
      </c>
      <c r="E60" s="154">
        <f t="shared" si="19"/>
        <v>2382.3710000000001</v>
      </c>
      <c r="F60" s="165">
        <f t="shared" si="20"/>
        <v>143.72206507450164</v>
      </c>
      <c r="G60" s="69">
        <v>30</v>
      </c>
      <c r="H60" s="70">
        <v>875</v>
      </c>
      <c r="I60" s="71">
        <v>10</v>
      </c>
      <c r="J60" s="70">
        <v>160.08500000000001</v>
      </c>
      <c r="K60" s="233">
        <v>162</v>
      </c>
      <c r="L60" s="70">
        <v>46.904000000000003</v>
      </c>
      <c r="M60" s="79">
        <v>2</v>
      </c>
      <c r="N60" s="80">
        <v>7.2469999999999999</v>
      </c>
      <c r="O60" s="233">
        <v>36</v>
      </c>
      <c r="P60" s="70">
        <v>13.039</v>
      </c>
      <c r="Q60" s="71">
        <v>9</v>
      </c>
      <c r="R60" s="70">
        <v>458.12099999999998</v>
      </c>
      <c r="S60" s="233">
        <v>5</v>
      </c>
      <c r="T60" s="70">
        <v>15.782999999999999</v>
      </c>
      <c r="U60" s="71">
        <v>269</v>
      </c>
      <c r="V60" s="70">
        <v>232.56399999999999</v>
      </c>
      <c r="W60" s="71">
        <v>23</v>
      </c>
      <c r="X60" s="70">
        <v>131.89400000000001</v>
      </c>
      <c r="Y60" s="71">
        <v>6</v>
      </c>
      <c r="Z60" s="70">
        <v>49.122999999999998</v>
      </c>
      <c r="AA60" s="71">
        <v>6</v>
      </c>
      <c r="AB60" s="70">
        <v>22.593</v>
      </c>
      <c r="AC60" s="71">
        <v>6</v>
      </c>
      <c r="AD60" s="70">
        <v>43.981000000000002</v>
      </c>
      <c r="AE60" s="71">
        <v>98</v>
      </c>
      <c r="AF60" s="105">
        <v>326.03699999999998</v>
      </c>
      <c r="AG60" s="198"/>
      <c r="AH60" s="193"/>
      <c r="AI60" s="120">
        <v>90</v>
      </c>
      <c r="AJ60" s="70">
        <v>1178</v>
      </c>
      <c r="AK60" s="71"/>
      <c r="AL60" s="135">
        <v>25</v>
      </c>
      <c r="AM60" s="8"/>
      <c r="AN60" s="8"/>
    </row>
    <row r="61" spans="2:40" ht="15" hidden="1" x14ac:dyDescent="0.2">
      <c r="B61" s="28"/>
      <c r="C61" s="30" t="s">
        <v>7</v>
      </c>
      <c r="D61" s="72">
        <f t="shared" si="18"/>
        <v>718</v>
      </c>
      <c r="E61" s="153">
        <f t="shared" si="19"/>
        <v>2046</v>
      </c>
      <c r="F61" s="164">
        <f t="shared" si="20"/>
        <v>158.59944260823954</v>
      </c>
      <c r="G61" s="73">
        <v>36</v>
      </c>
      <c r="H61" s="74">
        <v>775</v>
      </c>
      <c r="I61" s="75">
        <v>5</v>
      </c>
      <c r="J61" s="74">
        <v>23</v>
      </c>
      <c r="K61" s="222">
        <v>79</v>
      </c>
      <c r="L61" s="74">
        <v>16</v>
      </c>
      <c r="M61" s="83">
        <v>0</v>
      </c>
      <c r="N61" s="237">
        <v>0</v>
      </c>
      <c r="O61" s="222">
        <v>3</v>
      </c>
      <c r="P61" s="74">
        <v>4</v>
      </c>
      <c r="Q61" s="75">
        <v>3</v>
      </c>
      <c r="R61" s="74">
        <v>2</v>
      </c>
      <c r="S61" s="222">
        <v>18</v>
      </c>
      <c r="T61" s="74">
        <v>14</v>
      </c>
      <c r="U61" s="75">
        <v>354</v>
      </c>
      <c r="V61" s="74">
        <v>203</v>
      </c>
      <c r="W61" s="75">
        <v>93</v>
      </c>
      <c r="X61" s="74">
        <v>169</v>
      </c>
      <c r="Y61" s="75">
        <v>1</v>
      </c>
      <c r="Z61" s="74">
        <v>462</v>
      </c>
      <c r="AA61" s="75">
        <v>1</v>
      </c>
      <c r="AB61" s="74">
        <v>0</v>
      </c>
      <c r="AC61" s="75">
        <v>18</v>
      </c>
      <c r="AD61" s="74">
        <v>78</v>
      </c>
      <c r="AE61" s="75">
        <v>107</v>
      </c>
      <c r="AF61" s="106">
        <v>300</v>
      </c>
      <c r="AG61" s="198"/>
      <c r="AH61" s="193"/>
      <c r="AI61" s="121">
        <v>95</v>
      </c>
      <c r="AJ61" s="74">
        <v>979</v>
      </c>
      <c r="AK61" s="75"/>
      <c r="AL61" s="136">
        <v>22</v>
      </c>
      <c r="AM61" s="8"/>
      <c r="AN61" s="8"/>
    </row>
    <row r="62" spans="2:40" ht="15" hidden="1" x14ac:dyDescent="0.2">
      <c r="B62" s="28"/>
      <c r="C62" s="29" t="s">
        <v>8</v>
      </c>
      <c r="D62" s="72">
        <f t="shared" si="18"/>
        <v>1177</v>
      </c>
      <c r="E62" s="153">
        <f t="shared" si="19"/>
        <v>1435</v>
      </c>
      <c r="F62" s="164">
        <f t="shared" si="20"/>
        <v>23.446275922642613</v>
      </c>
      <c r="G62" s="69">
        <v>22</v>
      </c>
      <c r="H62" s="70">
        <v>163</v>
      </c>
      <c r="I62" s="71">
        <v>14</v>
      </c>
      <c r="J62" s="70">
        <v>252</v>
      </c>
      <c r="K62" s="233">
        <v>458</v>
      </c>
      <c r="L62" s="70">
        <v>39</v>
      </c>
      <c r="M62" s="79">
        <v>3</v>
      </c>
      <c r="N62" s="80">
        <v>84</v>
      </c>
      <c r="O62" s="233">
        <v>151</v>
      </c>
      <c r="P62" s="70">
        <v>4</v>
      </c>
      <c r="Q62" s="71">
        <v>8</v>
      </c>
      <c r="R62" s="70">
        <v>188</v>
      </c>
      <c r="S62" s="233">
        <v>5</v>
      </c>
      <c r="T62" s="70">
        <v>6</v>
      </c>
      <c r="U62" s="71">
        <v>117</v>
      </c>
      <c r="V62" s="70">
        <v>302</v>
      </c>
      <c r="W62" s="71">
        <v>322</v>
      </c>
      <c r="X62" s="70">
        <v>140</v>
      </c>
      <c r="Y62" s="71">
        <v>1</v>
      </c>
      <c r="Z62" s="70">
        <v>21</v>
      </c>
      <c r="AA62" s="71">
        <v>0</v>
      </c>
      <c r="AB62" s="70">
        <v>0</v>
      </c>
      <c r="AC62" s="71">
        <v>14</v>
      </c>
      <c r="AD62" s="70">
        <v>40</v>
      </c>
      <c r="AE62" s="71">
        <v>62</v>
      </c>
      <c r="AF62" s="105">
        <v>196</v>
      </c>
      <c r="AG62" s="198"/>
      <c r="AH62" s="193"/>
      <c r="AI62" s="120">
        <v>105</v>
      </c>
      <c r="AJ62" s="70">
        <v>1683</v>
      </c>
      <c r="AK62" s="71"/>
      <c r="AL62" s="135">
        <v>90</v>
      </c>
      <c r="AM62" s="8"/>
      <c r="AN62" s="8"/>
    </row>
    <row r="63" spans="2:40" ht="15" hidden="1" x14ac:dyDescent="0.2">
      <c r="B63" s="28"/>
      <c r="C63" s="29" t="s">
        <v>9</v>
      </c>
      <c r="D63" s="66">
        <f t="shared" si="18"/>
        <v>990</v>
      </c>
      <c r="E63" s="154">
        <f t="shared" si="19"/>
        <v>1403</v>
      </c>
      <c r="F63" s="165">
        <f t="shared" si="20"/>
        <v>137.40790502330086</v>
      </c>
      <c r="G63" s="69">
        <v>9</v>
      </c>
      <c r="H63" s="70">
        <v>322</v>
      </c>
      <c r="I63" s="71">
        <v>5</v>
      </c>
      <c r="J63" s="70">
        <v>71</v>
      </c>
      <c r="K63" s="233">
        <v>627</v>
      </c>
      <c r="L63" s="70">
        <v>18</v>
      </c>
      <c r="M63" s="81">
        <v>4</v>
      </c>
      <c r="N63" s="236">
        <v>174</v>
      </c>
      <c r="O63" s="233">
        <v>22</v>
      </c>
      <c r="P63" s="70">
        <v>37</v>
      </c>
      <c r="Q63" s="71">
        <v>4</v>
      </c>
      <c r="R63" s="70">
        <v>55</v>
      </c>
      <c r="S63" s="233">
        <v>103</v>
      </c>
      <c r="T63" s="70">
        <v>4</v>
      </c>
      <c r="U63" s="71">
        <v>149</v>
      </c>
      <c r="V63" s="70">
        <v>337</v>
      </c>
      <c r="W63" s="71">
        <v>25</v>
      </c>
      <c r="X63" s="70">
        <v>143</v>
      </c>
      <c r="Y63" s="71">
        <v>3</v>
      </c>
      <c r="Z63" s="70">
        <v>45</v>
      </c>
      <c r="AA63" s="71">
        <v>1</v>
      </c>
      <c r="AB63" s="70">
        <v>11</v>
      </c>
      <c r="AC63" s="71">
        <v>8</v>
      </c>
      <c r="AD63" s="70">
        <v>46</v>
      </c>
      <c r="AE63" s="71">
        <v>30</v>
      </c>
      <c r="AF63" s="105">
        <v>140</v>
      </c>
      <c r="AG63" s="198"/>
      <c r="AH63" s="193"/>
      <c r="AI63" s="120">
        <v>106</v>
      </c>
      <c r="AJ63" s="70">
        <v>972</v>
      </c>
      <c r="AK63" s="71"/>
      <c r="AL63" s="135">
        <v>17</v>
      </c>
      <c r="AM63" s="8"/>
      <c r="AN63" s="8"/>
    </row>
    <row r="64" spans="2:40" ht="15" hidden="1" x14ac:dyDescent="0.2">
      <c r="B64" s="28"/>
      <c r="C64" s="30" t="s">
        <v>10</v>
      </c>
      <c r="D64" s="72">
        <f t="shared" si="18"/>
        <v>527</v>
      </c>
      <c r="E64" s="153">
        <f t="shared" si="19"/>
        <v>1616</v>
      </c>
      <c r="F64" s="164">
        <f t="shared" si="20"/>
        <v>25.324459286224439</v>
      </c>
      <c r="G64" s="73">
        <v>18</v>
      </c>
      <c r="H64" s="74">
        <v>368</v>
      </c>
      <c r="I64" s="75">
        <v>17</v>
      </c>
      <c r="J64" s="74">
        <v>308</v>
      </c>
      <c r="K64" s="222">
        <v>42</v>
      </c>
      <c r="L64" s="74">
        <v>42</v>
      </c>
      <c r="M64" s="79">
        <v>1</v>
      </c>
      <c r="N64" s="80">
        <v>33</v>
      </c>
      <c r="O64" s="222">
        <v>28</v>
      </c>
      <c r="P64" s="74">
        <v>11</v>
      </c>
      <c r="Q64" s="75">
        <v>7</v>
      </c>
      <c r="R64" s="74">
        <v>277</v>
      </c>
      <c r="S64" s="222">
        <v>20</v>
      </c>
      <c r="T64" s="74">
        <v>42</v>
      </c>
      <c r="U64" s="75">
        <v>172</v>
      </c>
      <c r="V64" s="74">
        <v>83</v>
      </c>
      <c r="W64" s="75">
        <v>151</v>
      </c>
      <c r="X64" s="74">
        <v>120</v>
      </c>
      <c r="Y64" s="75">
        <v>0</v>
      </c>
      <c r="Z64" s="74">
        <v>0</v>
      </c>
      <c r="AA64" s="75">
        <v>4</v>
      </c>
      <c r="AB64" s="74">
        <v>65</v>
      </c>
      <c r="AC64" s="75">
        <v>24</v>
      </c>
      <c r="AD64" s="74">
        <v>107</v>
      </c>
      <c r="AE64" s="75">
        <v>43</v>
      </c>
      <c r="AF64" s="106">
        <v>160</v>
      </c>
      <c r="AG64" s="198"/>
      <c r="AH64" s="193"/>
      <c r="AI64" s="121">
        <v>89</v>
      </c>
      <c r="AJ64" s="74">
        <v>1303</v>
      </c>
      <c r="AK64" s="75"/>
      <c r="AL64" s="136">
        <v>78</v>
      </c>
      <c r="AM64" s="8"/>
      <c r="AN64" s="8"/>
    </row>
    <row r="65" spans="2:42" ht="15" hidden="1" x14ac:dyDescent="0.2">
      <c r="B65" s="28"/>
      <c r="C65" s="29" t="s">
        <v>11</v>
      </c>
      <c r="D65" s="72">
        <f t="shared" si="18"/>
        <v>1444</v>
      </c>
      <c r="E65" s="153">
        <f t="shared" si="19"/>
        <v>1064</v>
      </c>
      <c r="F65" s="164">
        <f t="shared" si="20"/>
        <v>-63.447906739944912</v>
      </c>
      <c r="G65" s="69">
        <v>29</v>
      </c>
      <c r="H65" s="70">
        <v>140</v>
      </c>
      <c r="I65" s="71">
        <v>39</v>
      </c>
      <c r="J65" s="70">
        <v>121</v>
      </c>
      <c r="K65" s="233">
        <v>557</v>
      </c>
      <c r="L65" s="70">
        <v>49</v>
      </c>
      <c r="M65" s="79">
        <v>1</v>
      </c>
      <c r="N65" s="80">
        <v>198</v>
      </c>
      <c r="O65" s="233">
        <v>79</v>
      </c>
      <c r="P65" s="70">
        <v>8</v>
      </c>
      <c r="Q65" s="71">
        <v>8</v>
      </c>
      <c r="R65" s="70">
        <v>95</v>
      </c>
      <c r="S65" s="233">
        <v>12</v>
      </c>
      <c r="T65" s="70">
        <v>15</v>
      </c>
      <c r="U65" s="71">
        <v>458</v>
      </c>
      <c r="V65" s="70">
        <v>149</v>
      </c>
      <c r="W65" s="71">
        <v>235</v>
      </c>
      <c r="X65" s="70">
        <v>129</v>
      </c>
      <c r="Y65" s="71">
        <v>1</v>
      </c>
      <c r="Z65" s="70">
        <v>50</v>
      </c>
      <c r="AA65" s="71">
        <v>1</v>
      </c>
      <c r="AB65" s="70">
        <v>3</v>
      </c>
      <c r="AC65" s="71">
        <v>8</v>
      </c>
      <c r="AD65" s="70">
        <v>67</v>
      </c>
      <c r="AE65" s="71">
        <v>16</v>
      </c>
      <c r="AF65" s="105">
        <v>40</v>
      </c>
      <c r="AG65" s="198"/>
      <c r="AH65" s="193"/>
      <c r="AI65" s="120">
        <v>90</v>
      </c>
      <c r="AJ65" s="70">
        <v>1022</v>
      </c>
      <c r="AK65" s="71"/>
      <c r="AL65" s="135">
        <v>51</v>
      </c>
      <c r="AM65" s="8"/>
      <c r="AN65" s="8"/>
    </row>
    <row r="66" spans="2:42" ht="15" hidden="1" x14ac:dyDescent="0.2">
      <c r="B66" s="28"/>
      <c r="C66" s="29" t="s">
        <v>12</v>
      </c>
      <c r="D66" s="77">
        <f t="shared" si="18"/>
        <v>2042</v>
      </c>
      <c r="E66" s="170">
        <f t="shared" si="19"/>
        <v>1470</v>
      </c>
      <c r="F66" s="166">
        <f t="shared" si="20"/>
        <v>111.89738977011294</v>
      </c>
      <c r="G66" s="69">
        <v>144</v>
      </c>
      <c r="H66" s="70">
        <v>153</v>
      </c>
      <c r="I66" s="71">
        <v>7</v>
      </c>
      <c r="J66" s="70">
        <v>321</v>
      </c>
      <c r="K66" s="233">
        <v>964</v>
      </c>
      <c r="L66" s="70">
        <v>59</v>
      </c>
      <c r="M66" s="79">
        <v>3</v>
      </c>
      <c r="N66" s="80">
        <v>211</v>
      </c>
      <c r="O66" s="233">
        <v>124</v>
      </c>
      <c r="P66" s="70">
        <v>46</v>
      </c>
      <c r="Q66" s="71">
        <v>7</v>
      </c>
      <c r="R66" s="70">
        <v>85</v>
      </c>
      <c r="S66" s="233">
        <v>53</v>
      </c>
      <c r="T66" s="70">
        <v>2</v>
      </c>
      <c r="U66" s="71">
        <v>382</v>
      </c>
      <c r="V66" s="70">
        <v>250</v>
      </c>
      <c r="W66" s="71">
        <v>303</v>
      </c>
      <c r="X66" s="70">
        <v>105</v>
      </c>
      <c r="Y66" s="71">
        <v>9</v>
      </c>
      <c r="Z66" s="70">
        <v>89</v>
      </c>
      <c r="AA66" s="71">
        <v>1</v>
      </c>
      <c r="AB66" s="70">
        <v>30</v>
      </c>
      <c r="AC66" s="71">
        <v>10</v>
      </c>
      <c r="AD66" s="70">
        <v>27</v>
      </c>
      <c r="AE66" s="71">
        <v>35</v>
      </c>
      <c r="AF66" s="105">
        <v>92</v>
      </c>
      <c r="AG66" s="198"/>
      <c r="AH66" s="193"/>
      <c r="AI66" s="120">
        <v>85</v>
      </c>
      <c r="AJ66" s="70">
        <v>1369</v>
      </c>
      <c r="AK66" s="71"/>
      <c r="AL66" s="135">
        <v>51</v>
      </c>
      <c r="AM66" s="8"/>
      <c r="AN66" s="8"/>
    </row>
    <row r="67" spans="2:42" ht="15" x14ac:dyDescent="0.2">
      <c r="B67" s="148" t="s">
        <v>46</v>
      </c>
      <c r="C67" s="149" t="s">
        <v>39</v>
      </c>
      <c r="D67" s="78">
        <f>SUM(D55:D66)</f>
        <v>12695</v>
      </c>
      <c r="E67" s="156">
        <f>SUM(E55:E66)</f>
        <v>18418.830999999998</v>
      </c>
      <c r="F67" s="163">
        <f>+E67/E53*100-100</f>
        <v>31.421500066856566</v>
      </c>
      <c r="G67" s="90">
        <f t="shared" ref="G67:AB67" si="21">SUM(G55:G66)</f>
        <v>407</v>
      </c>
      <c r="H67" s="86">
        <f t="shared" si="21"/>
        <v>3841.9960000000001</v>
      </c>
      <c r="I67" s="87">
        <f t="shared" si="21"/>
        <v>147</v>
      </c>
      <c r="J67" s="86">
        <f t="shared" si="21"/>
        <v>2402.529</v>
      </c>
      <c r="K67" s="235">
        <f t="shared" si="21"/>
        <v>4686</v>
      </c>
      <c r="L67" s="86">
        <f t="shared" si="21"/>
        <v>433.892</v>
      </c>
      <c r="M67" s="87">
        <f t="shared" si="21"/>
        <v>22</v>
      </c>
      <c r="N67" s="86">
        <f t="shared" si="21"/>
        <v>1064.722</v>
      </c>
      <c r="O67" s="235">
        <f t="shared" si="21"/>
        <v>799</v>
      </c>
      <c r="P67" s="86">
        <f t="shared" si="21"/>
        <v>324.88</v>
      </c>
      <c r="Q67" s="87">
        <f t="shared" si="21"/>
        <v>87</v>
      </c>
      <c r="R67" s="86">
        <f t="shared" si="21"/>
        <v>1968.2950000000001</v>
      </c>
      <c r="S67" s="235">
        <f t="shared" si="21"/>
        <v>266</v>
      </c>
      <c r="T67" s="86">
        <f t="shared" si="21"/>
        <v>185.71699999999998</v>
      </c>
      <c r="U67" s="87">
        <f t="shared" si="21"/>
        <v>3549</v>
      </c>
      <c r="V67" s="88">
        <f t="shared" si="21"/>
        <v>2392.2539999999999</v>
      </c>
      <c r="W67" s="89">
        <f t="shared" si="21"/>
        <v>1889</v>
      </c>
      <c r="X67" s="86">
        <f t="shared" si="21"/>
        <v>1490.296</v>
      </c>
      <c r="Y67" s="87">
        <f t="shared" si="21"/>
        <v>50</v>
      </c>
      <c r="Z67" s="88">
        <f t="shared" si="21"/>
        <v>1181.884</v>
      </c>
      <c r="AA67" s="89">
        <f t="shared" si="21"/>
        <v>43</v>
      </c>
      <c r="AB67" s="86">
        <f t="shared" si="21"/>
        <v>380.77700000000004</v>
      </c>
      <c r="AC67" s="87">
        <f>SUM(AC55:AC66)</f>
        <v>203</v>
      </c>
      <c r="AD67" s="86">
        <f>SUM(AD55:AD66)</f>
        <v>1052.3359999999998</v>
      </c>
      <c r="AE67" s="87">
        <f>SUM(AE55:AE66)</f>
        <v>547</v>
      </c>
      <c r="AF67" s="107">
        <f>SUM(AF55:AF66)</f>
        <v>1699.2530000000002</v>
      </c>
      <c r="AG67" s="197"/>
      <c r="AH67" s="193"/>
      <c r="AI67" s="87">
        <f>SUM(AI55:AI66)</f>
        <v>1195</v>
      </c>
      <c r="AJ67" s="86">
        <f>SUM(AJ55:AJ66)</f>
        <v>16793</v>
      </c>
      <c r="AK67" s="87"/>
      <c r="AL67" s="88">
        <f>SUM(AL55:AL66)</f>
        <v>762</v>
      </c>
      <c r="AM67" s="8"/>
      <c r="AN67" s="8"/>
    </row>
    <row r="68" spans="2:42" s="98" customFormat="1" ht="15.75" thickBot="1" x14ac:dyDescent="0.25">
      <c r="B68" s="184" t="s">
        <v>90</v>
      </c>
      <c r="C68" s="185"/>
      <c r="D68" s="175">
        <f>D67/D53-1</f>
        <v>-5.8164552266488645E-2</v>
      </c>
      <c r="E68" s="176">
        <f>E67/E53-1</f>
        <v>0.31421500066856556</v>
      </c>
      <c r="F68" s="177"/>
      <c r="G68" s="178">
        <f t="shared" ref="G68:AF68" si="22">G67/G53-1</f>
        <v>0.33442622950819678</v>
      </c>
      <c r="H68" s="179">
        <f t="shared" si="22"/>
        <v>9.9640026366201173E-2</v>
      </c>
      <c r="I68" s="180">
        <f t="shared" si="22"/>
        <v>0.19512195121951215</v>
      </c>
      <c r="J68" s="181">
        <f t="shared" si="22"/>
        <v>0.19201683340643294</v>
      </c>
      <c r="K68" s="232">
        <f t="shared" si="22"/>
        <v>0.87065868263473045</v>
      </c>
      <c r="L68" s="179">
        <f t="shared" si="22"/>
        <v>-0.21979691689128578</v>
      </c>
      <c r="M68" s="180">
        <f t="shared" si="22"/>
        <v>-0.54166666666666674</v>
      </c>
      <c r="N68" s="181">
        <f t="shared" si="22"/>
        <v>-0.10194906848224339</v>
      </c>
      <c r="O68" s="232">
        <f t="shared" si="22"/>
        <v>3.0974358974358971</v>
      </c>
      <c r="P68" s="179">
        <f t="shared" si="22"/>
        <v>2.0278572560276618</v>
      </c>
      <c r="Q68" s="180">
        <f t="shared" si="22"/>
        <v>1.2894736842105261</v>
      </c>
      <c r="R68" s="181">
        <f t="shared" si="22"/>
        <v>0.61884870063272057</v>
      </c>
      <c r="S68" s="232">
        <f t="shared" si="22"/>
        <v>-0.94927536231884058</v>
      </c>
      <c r="T68" s="179">
        <f t="shared" si="22"/>
        <v>-0.54574650229918809</v>
      </c>
      <c r="U68" s="180">
        <f t="shared" si="22"/>
        <v>0.2059123343527014</v>
      </c>
      <c r="V68" s="181">
        <f t="shared" si="22"/>
        <v>0.71288948524973494</v>
      </c>
      <c r="W68" s="182">
        <f t="shared" si="22"/>
        <v>0.21635544108177718</v>
      </c>
      <c r="X68" s="181">
        <f t="shared" si="22"/>
        <v>-0.12685404133554257</v>
      </c>
      <c r="Y68" s="182">
        <f t="shared" si="22"/>
        <v>-0.19354838709677424</v>
      </c>
      <c r="Z68" s="179">
        <f t="shared" si="22"/>
        <v>2.4032890171246586</v>
      </c>
      <c r="AA68" s="180">
        <f t="shared" si="22"/>
        <v>0.22857142857142865</v>
      </c>
      <c r="AB68" s="181">
        <f t="shared" si="22"/>
        <v>1.6302021813761045</v>
      </c>
      <c r="AC68" s="182" t="e">
        <f t="shared" si="22"/>
        <v>#DIV/0!</v>
      </c>
      <c r="AD68" s="179" t="e">
        <f t="shared" si="22"/>
        <v>#DIV/0!</v>
      </c>
      <c r="AE68" s="180">
        <f t="shared" si="22"/>
        <v>0.27803738317756999</v>
      </c>
      <c r="AF68" s="183">
        <f t="shared" si="22"/>
        <v>0.18290946834082478</v>
      </c>
      <c r="AG68" s="200"/>
      <c r="AH68" s="201"/>
      <c r="AI68" s="182">
        <f>AI67/AI53-1</f>
        <v>0.12629594721960413</v>
      </c>
      <c r="AJ68" s="181">
        <f>AJ67/AJ53-1</f>
        <v>0.33224910749702508</v>
      </c>
      <c r="AK68" s="182"/>
      <c r="AL68" s="179">
        <f>AL67/AL53-1</f>
        <v>-0.18415417558886504</v>
      </c>
      <c r="AM68" s="9"/>
      <c r="AN68" s="147"/>
      <c r="AO68" s="147"/>
      <c r="AP68" s="147"/>
    </row>
    <row r="69" spans="2:42" ht="15" hidden="1" x14ac:dyDescent="0.2">
      <c r="B69" s="28" t="s">
        <v>86</v>
      </c>
      <c r="C69" s="172" t="s">
        <v>1</v>
      </c>
      <c r="D69" s="72">
        <f t="shared" ref="D69:D80" si="23">G69+I69+K69+M69+O69+Q69+S69+U69+W69+Y69+AA69+AC69+AE69</f>
        <v>2223</v>
      </c>
      <c r="E69" s="153">
        <f t="shared" ref="E69:E80" si="24">H69+J69+L69+N69+P69+R69+T69+V69+X69+Z69+AB69+AD69+AF69</f>
        <v>1278</v>
      </c>
      <c r="F69" s="164">
        <f t="shared" ref="F69:F76" si="25">+E69/E55*100-100</f>
        <v>28.372025746727445</v>
      </c>
      <c r="G69" s="69">
        <v>14</v>
      </c>
      <c r="H69" s="70">
        <v>416</v>
      </c>
      <c r="I69" s="71">
        <v>35</v>
      </c>
      <c r="J69" s="70">
        <v>181</v>
      </c>
      <c r="K69" s="71">
        <v>872</v>
      </c>
      <c r="L69" s="70">
        <v>58</v>
      </c>
      <c r="M69" s="79">
        <v>0</v>
      </c>
      <c r="N69" s="80">
        <v>0</v>
      </c>
      <c r="O69" s="71">
        <v>100</v>
      </c>
      <c r="P69" s="70">
        <v>1</v>
      </c>
      <c r="Q69" s="71">
        <v>4</v>
      </c>
      <c r="R69" s="70">
        <v>4</v>
      </c>
      <c r="S69" s="71">
        <v>10</v>
      </c>
      <c r="T69" s="70">
        <v>11</v>
      </c>
      <c r="U69" s="71">
        <v>937</v>
      </c>
      <c r="V69" s="70">
        <v>192</v>
      </c>
      <c r="W69" s="71">
        <v>202</v>
      </c>
      <c r="X69" s="70">
        <v>155</v>
      </c>
      <c r="Y69" s="71">
        <v>16</v>
      </c>
      <c r="Z69" s="70">
        <v>145</v>
      </c>
      <c r="AA69" s="71">
        <v>3</v>
      </c>
      <c r="AB69" s="70">
        <v>10</v>
      </c>
      <c r="AC69" s="71">
        <v>7</v>
      </c>
      <c r="AD69" s="70">
        <v>36</v>
      </c>
      <c r="AE69" s="71">
        <v>23</v>
      </c>
      <c r="AF69" s="105">
        <v>69</v>
      </c>
      <c r="AG69" s="198"/>
      <c r="AH69" s="193"/>
      <c r="AI69" s="120">
        <v>97</v>
      </c>
      <c r="AJ69" s="70">
        <v>1437</v>
      </c>
      <c r="AK69" s="71"/>
      <c r="AL69" s="135">
        <v>1091</v>
      </c>
      <c r="AM69" s="8"/>
      <c r="AN69" s="8"/>
    </row>
    <row r="70" spans="2:42" ht="15" hidden="1" x14ac:dyDescent="0.2">
      <c r="B70" s="28"/>
      <c r="C70" s="29" t="s">
        <v>2</v>
      </c>
      <c r="D70" s="72">
        <f t="shared" si="23"/>
        <v>1372</v>
      </c>
      <c r="E70" s="153">
        <f t="shared" si="24"/>
        <v>1095</v>
      </c>
      <c r="F70" s="164">
        <f t="shared" si="25"/>
        <v>-29.395743627240464</v>
      </c>
      <c r="G70" s="69">
        <v>10</v>
      </c>
      <c r="H70" s="70">
        <v>168</v>
      </c>
      <c r="I70" s="71">
        <v>11</v>
      </c>
      <c r="J70" s="70">
        <v>97</v>
      </c>
      <c r="K70" s="71">
        <v>674</v>
      </c>
      <c r="L70" s="70">
        <v>53</v>
      </c>
      <c r="M70" s="79">
        <v>0</v>
      </c>
      <c r="N70" s="80">
        <v>0</v>
      </c>
      <c r="O70" s="71">
        <v>51</v>
      </c>
      <c r="P70" s="70">
        <v>16</v>
      </c>
      <c r="Q70" s="71">
        <v>4</v>
      </c>
      <c r="R70" s="146">
        <v>174</v>
      </c>
      <c r="S70" s="71">
        <v>15</v>
      </c>
      <c r="T70" s="70">
        <v>18</v>
      </c>
      <c r="U70" s="71">
        <v>228</v>
      </c>
      <c r="V70" s="70">
        <v>68</v>
      </c>
      <c r="W70" s="71">
        <v>124</v>
      </c>
      <c r="X70" s="70">
        <v>142</v>
      </c>
      <c r="Y70" s="71">
        <v>0</v>
      </c>
      <c r="Z70" s="70">
        <v>0</v>
      </c>
      <c r="AA70" s="71">
        <v>3</v>
      </c>
      <c r="AB70" s="70">
        <v>65</v>
      </c>
      <c r="AC70" s="71">
        <v>6</v>
      </c>
      <c r="AD70" s="70">
        <v>122</v>
      </c>
      <c r="AE70" s="71">
        <v>246</v>
      </c>
      <c r="AF70" s="105">
        <v>172</v>
      </c>
      <c r="AG70" s="198"/>
      <c r="AH70" s="193"/>
      <c r="AI70" s="120">
        <v>76</v>
      </c>
      <c r="AJ70" s="70">
        <v>916</v>
      </c>
      <c r="AK70" s="71"/>
      <c r="AL70" s="135">
        <v>47</v>
      </c>
      <c r="AM70" s="8"/>
      <c r="AN70" s="8"/>
    </row>
    <row r="71" spans="2:42" ht="15" hidden="1" x14ac:dyDescent="0.2">
      <c r="B71" s="28"/>
      <c r="C71" s="29" t="s">
        <v>3</v>
      </c>
      <c r="D71" s="72">
        <f t="shared" si="23"/>
        <v>1702</v>
      </c>
      <c r="E71" s="153">
        <f t="shared" si="24"/>
        <v>1144</v>
      </c>
      <c r="F71" s="165">
        <f t="shared" si="25"/>
        <v>-37.672809490731282</v>
      </c>
      <c r="G71" s="69">
        <v>10</v>
      </c>
      <c r="H71" s="70">
        <v>100</v>
      </c>
      <c r="I71" s="71">
        <v>9</v>
      </c>
      <c r="J71" s="70">
        <v>277</v>
      </c>
      <c r="K71" s="71">
        <v>879</v>
      </c>
      <c r="L71" s="70">
        <v>24</v>
      </c>
      <c r="M71" s="81">
        <v>1</v>
      </c>
      <c r="N71" s="82">
        <v>33</v>
      </c>
      <c r="O71" s="71">
        <v>136</v>
      </c>
      <c r="P71" s="70">
        <v>63</v>
      </c>
      <c r="Q71" s="71">
        <v>4</v>
      </c>
      <c r="R71" s="70">
        <v>97</v>
      </c>
      <c r="S71" s="71">
        <v>4</v>
      </c>
      <c r="T71" s="70">
        <v>24</v>
      </c>
      <c r="U71" s="71">
        <v>300</v>
      </c>
      <c r="V71" s="70">
        <v>161</v>
      </c>
      <c r="W71" s="71">
        <v>292</v>
      </c>
      <c r="X71" s="70">
        <v>107</v>
      </c>
      <c r="Y71" s="71">
        <v>6</v>
      </c>
      <c r="Z71" s="70">
        <v>14</v>
      </c>
      <c r="AA71" s="71">
        <v>2</v>
      </c>
      <c r="AB71" s="70">
        <v>31</v>
      </c>
      <c r="AC71" s="71">
        <v>5</v>
      </c>
      <c r="AD71" s="70">
        <v>120</v>
      </c>
      <c r="AE71" s="71">
        <v>54</v>
      </c>
      <c r="AF71" s="105">
        <v>93</v>
      </c>
      <c r="AG71" s="198"/>
      <c r="AH71" s="193"/>
      <c r="AI71" s="120">
        <v>95</v>
      </c>
      <c r="AJ71" s="70">
        <v>1082</v>
      </c>
      <c r="AK71" s="71"/>
      <c r="AL71" s="135">
        <v>43</v>
      </c>
      <c r="AM71" s="8"/>
      <c r="AN71" s="8"/>
    </row>
    <row r="72" spans="2:42" ht="15" hidden="1" x14ac:dyDescent="0.2">
      <c r="B72" s="28"/>
      <c r="C72" s="30" t="s">
        <v>4</v>
      </c>
      <c r="D72" s="76">
        <f t="shared" si="23"/>
        <v>2245</v>
      </c>
      <c r="E72" s="155">
        <f t="shared" si="24"/>
        <v>1650</v>
      </c>
      <c r="F72" s="164">
        <f t="shared" si="25"/>
        <v>58.697030057217461</v>
      </c>
      <c r="G72" s="73">
        <v>6</v>
      </c>
      <c r="H72" s="74">
        <v>220</v>
      </c>
      <c r="I72" s="75">
        <v>14</v>
      </c>
      <c r="J72" s="74">
        <v>222</v>
      </c>
      <c r="K72" s="75">
        <v>1431</v>
      </c>
      <c r="L72" s="74">
        <v>69</v>
      </c>
      <c r="M72" s="79">
        <v>0</v>
      </c>
      <c r="N72" s="80">
        <v>0</v>
      </c>
      <c r="O72" s="75">
        <v>217</v>
      </c>
      <c r="P72" s="74">
        <v>3</v>
      </c>
      <c r="Q72" s="75">
        <v>10</v>
      </c>
      <c r="R72" s="74">
        <v>238</v>
      </c>
      <c r="S72" s="75">
        <v>4</v>
      </c>
      <c r="T72" s="74">
        <v>68</v>
      </c>
      <c r="U72" s="75">
        <v>390</v>
      </c>
      <c r="V72" s="74">
        <v>69</v>
      </c>
      <c r="W72" s="75">
        <v>137</v>
      </c>
      <c r="X72" s="74">
        <v>150</v>
      </c>
      <c r="Y72" s="75">
        <v>1</v>
      </c>
      <c r="Z72" s="74">
        <v>108</v>
      </c>
      <c r="AA72" s="75">
        <v>2</v>
      </c>
      <c r="AB72" s="74">
        <v>10</v>
      </c>
      <c r="AC72" s="75">
        <v>15</v>
      </c>
      <c r="AD72" s="74">
        <v>205</v>
      </c>
      <c r="AE72" s="75">
        <v>18</v>
      </c>
      <c r="AF72" s="106">
        <v>288</v>
      </c>
      <c r="AG72" s="198"/>
      <c r="AH72" s="193"/>
      <c r="AI72" s="121">
        <v>84</v>
      </c>
      <c r="AJ72" s="74">
        <v>968</v>
      </c>
      <c r="AK72" s="75"/>
      <c r="AL72" s="136">
        <v>54</v>
      </c>
      <c r="AM72" s="8"/>
      <c r="AN72" s="8"/>
    </row>
    <row r="73" spans="2:42" ht="15" hidden="1" x14ac:dyDescent="0.2">
      <c r="B73" s="28"/>
      <c r="C73" s="29" t="s">
        <v>5</v>
      </c>
      <c r="D73" s="72">
        <f>G73+I73+K73+M73+O73+Q73+S73+U73+W73+Y73+AA73+AC73+AE73</f>
        <v>2289</v>
      </c>
      <c r="E73" s="153">
        <f>H73+J73+L73+N73+P73+R73+T73+V73+X73+Z73+AB73+AD73+AF73</f>
        <v>1711</v>
      </c>
      <c r="F73" s="164">
        <f t="shared" si="25"/>
        <v>8.2345558587725805</v>
      </c>
      <c r="G73" s="69">
        <v>211</v>
      </c>
      <c r="H73" s="70">
        <v>544</v>
      </c>
      <c r="I73" s="71">
        <v>8</v>
      </c>
      <c r="J73" s="70">
        <v>127</v>
      </c>
      <c r="K73" s="71">
        <v>1504</v>
      </c>
      <c r="L73" s="70">
        <v>98</v>
      </c>
      <c r="M73" s="79">
        <v>4</v>
      </c>
      <c r="N73" s="80">
        <v>352</v>
      </c>
      <c r="O73" s="71">
        <v>127</v>
      </c>
      <c r="P73" s="70">
        <v>22</v>
      </c>
      <c r="Q73" s="71">
        <v>7</v>
      </c>
      <c r="R73" s="70">
        <v>215</v>
      </c>
      <c r="S73" s="71">
        <v>2</v>
      </c>
      <c r="T73" s="70">
        <v>2</v>
      </c>
      <c r="U73" s="71">
        <v>136</v>
      </c>
      <c r="V73" s="70">
        <v>66</v>
      </c>
      <c r="W73" s="71">
        <v>255</v>
      </c>
      <c r="X73" s="70">
        <v>169</v>
      </c>
      <c r="Y73" s="71">
        <v>0</v>
      </c>
      <c r="Z73" s="70">
        <v>0</v>
      </c>
      <c r="AA73" s="71">
        <v>11</v>
      </c>
      <c r="AB73" s="70">
        <v>96</v>
      </c>
      <c r="AC73" s="71">
        <v>1</v>
      </c>
      <c r="AD73" s="70">
        <v>2</v>
      </c>
      <c r="AE73" s="71">
        <v>23</v>
      </c>
      <c r="AF73" s="105">
        <v>18</v>
      </c>
      <c r="AG73" s="198"/>
      <c r="AH73" s="193"/>
      <c r="AI73" s="120">
        <v>85</v>
      </c>
      <c r="AJ73" s="70">
        <v>1167</v>
      </c>
      <c r="AK73" s="71"/>
      <c r="AL73" s="135">
        <v>43</v>
      </c>
      <c r="AM73" s="8"/>
      <c r="AN73" s="8"/>
    </row>
    <row r="74" spans="2:42" ht="15" hidden="1" x14ac:dyDescent="0.2">
      <c r="B74" s="28"/>
      <c r="C74" s="29" t="s">
        <v>6</v>
      </c>
      <c r="D74" s="66">
        <f>G74+I74+K74+M74+O74+Q74+S74+U74+W74+Y74+AA74+AC74+AE74</f>
        <v>702</v>
      </c>
      <c r="E74" s="154">
        <f>H74+J74+L74+N74+P74+R74+T74+V74+X74+Z74+AB74+AD74+AF74</f>
        <v>825</v>
      </c>
      <c r="F74" s="165">
        <f t="shared" si="25"/>
        <v>-65.370632869523689</v>
      </c>
      <c r="G74" s="69">
        <v>7</v>
      </c>
      <c r="H74" s="70">
        <v>28</v>
      </c>
      <c r="I74" s="71">
        <v>13</v>
      </c>
      <c r="J74" s="70">
        <v>167</v>
      </c>
      <c r="K74" s="71">
        <v>56</v>
      </c>
      <c r="L74" s="70">
        <v>24</v>
      </c>
      <c r="M74" s="79">
        <v>0</v>
      </c>
      <c r="N74" s="80">
        <v>0</v>
      </c>
      <c r="O74" s="71">
        <v>28</v>
      </c>
      <c r="P74" s="70">
        <v>1</v>
      </c>
      <c r="Q74" s="71">
        <v>2</v>
      </c>
      <c r="R74" s="70">
        <v>74</v>
      </c>
      <c r="S74" s="71">
        <v>17</v>
      </c>
      <c r="T74" s="70">
        <v>29</v>
      </c>
      <c r="U74" s="71">
        <v>403</v>
      </c>
      <c r="V74" s="70">
        <v>147</v>
      </c>
      <c r="W74" s="71">
        <v>112</v>
      </c>
      <c r="X74" s="70">
        <v>209</v>
      </c>
      <c r="Y74" s="71">
        <v>1</v>
      </c>
      <c r="Z74" s="70">
        <v>6</v>
      </c>
      <c r="AA74" s="71">
        <v>2</v>
      </c>
      <c r="AB74" s="70">
        <v>12</v>
      </c>
      <c r="AC74" s="71">
        <v>2</v>
      </c>
      <c r="AD74" s="70">
        <v>12</v>
      </c>
      <c r="AE74" s="71">
        <v>59</v>
      </c>
      <c r="AF74" s="105">
        <v>116</v>
      </c>
      <c r="AG74" s="198"/>
      <c r="AH74" s="193"/>
      <c r="AI74" s="120">
        <v>79</v>
      </c>
      <c r="AJ74" s="70">
        <v>1059</v>
      </c>
      <c r="AK74" s="71"/>
      <c r="AL74" s="135">
        <v>142</v>
      </c>
      <c r="AM74" s="8"/>
      <c r="AN74" s="8"/>
    </row>
    <row r="75" spans="2:42" ht="15" hidden="1" x14ac:dyDescent="0.2">
      <c r="B75" s="28"/>
      <c r="C75" s="30" t="s">
        <v>7</v>
      </c>
      <c r="D75" s="72">
        <f t="shared" si="23"/>
        <v>634</v>
      </c>
      <c r="E75" s="153">
        <f t="shared" si="24"/>
        <v>2538</v>
      </c>
      <c r="F75" s="164">
        <f t="shared" si="25"/>
        <v>24.046920821114369</v>
      </c>
      <c r="G75" s="73">
        <v>23</v>
      </c>
      <c r="H75" s="74">
        <v>532</v>
      </c>
      <c r="I75" s="75">
        <v>13</v>
      </c>
      <c r="J75" s="74">
        <v>279</v>
      </c>
      <c r="K75" s="75">
        <v>225</v>
      </c>
      <c r="L75" s="74">
        <v>45</v>
      </c>
      <c r="M75" s="190">
        <v>0</v>
      </c>
      <c r="N75" s="84">
        <v>0</v>
      </c>
      <c r="O75" s="75">
        <v>104</v>
      </c>
      <c r="P75" s="74">
        <v>20</v>
      </c>
      <c r="Q75" s="75">
        <v>6</v>
      </c>
      <c r="R75" s="74">
        <v>309</v>
      </c>
      <c r="S75" s="75">
        <v>9</v>
      </c>
      <c r="T75" s="74">
        <v>8</v>
      </c>
      <c r="U75" s="75">
        <v>173</v>
      </c>
      <c r="V75" s="74">
        <v>40</v>
      </c>
      <c r="W75" s="75">
        <v>49</v>
      </c>
      <c r="X75" s="74">
        <v>304</v>
      </c>
      <c r="Y75" s="75">
        <v>4</v>
      </c>
      <c r="Z75" s="74">
        <v>95</v>
      </c>
      <c r="AA75" s="75">
        <v>1</v>
      </c>
      <c r="AB75" s="74">
        <v>6</v>
      </c>
      <c r="AC75" s="75">
        <v>12</v>
      </c>
      <c r="AD75" s="74">
        <v>33</v>
      </c>
      <c r="AE75" s="75">
        <v>15</v>
      </c>
      <c r="AF75" s="106">
        <v>867</v>
      </c>
      <c r="AG75" s="198"/>
      <c r="AH75" s="193"/>
      <c r="AI75" s="121">
        <v>66</v>
      </c>
      <c r="AJ75" s="74">
        <v>859</v>
      </c>
      <c r="AK75" s="75"/>
      <c r="AL75" s="136">
        <v>89</v>
      </c>
      <c r="AM75" s="8"/>
      <c r="AN75" s="8"/>
    </row>
    <row r="76" spans="2:42" ht="15" hidden="1" x14ac:dyDescent="0.2">
      <c r="B76" s="28"/>
      <c r="C76" s="29" t="s">
        <v>8</v>
      </c>
      <c r="D76" s="72">
        <f t="shared" si="23"/>
        <v>1041</v>
      </c>
      <c r="E76" s="153">
        <f t="shared" si="24"/>
        <v>2283</v>
      </c>
      <c r="F76" s="164">
        <f t="shared" si="25"/>
        <v>59.094076655052277</v>
      </c>
      <c r="G76" s="69">
        <v>15</v>
      </c>
      <c r="H76" s="70">
        <v>511</v>
      </c>
      <c r="I76" s="71">
        <v>19</v>
      </c>
      <c r="J76" s="70">
        <v>296</v>
      </c>
      <c r="K76" s="71">
        <v>253</v>
      </c>
      <c r="L76" s="70">
        <v>30</v>
      </c>
      <c r="M76" s="79">
        <v>6</v>
      </c>
      <c r="N76" s="85">
        <v>83</v>
      </c>
      <c r="O76" s="71">
        <v>74</v>
      </c>
      <c r="P76" s="70">
        <v>6</v>
      </c>
      <c r="Q76" s="71">
        <v>4</v>
      </c>
      <c r="R76" s="70">
        <v>102</v>
      </c>
      <c r="S76" s="71">
        <v>17</v>
      </c>
      <c r="T76" s="70">
        <v>22</v>
      </c>
      <c r="U76" s="71">
        <v>429</v>
      </c>
      <c r="V76" s="70">
        <v>129</v>
      </c>
      <c r="W76" s="71">
        <v>191</v>
      </c>
      <c r="X76" s="70">
        <v>171</v>
      </c>
      <c r="Y76" s="71">
        <v>1</v>
      </c>
      <c r="Z76" s="70">
        <v>94</v>
      </c>
      <c r="AA76" s="71">
        <v>2</v>
      </c>
      <c r="AB76" s="70">
        <v>7</v>
      </c>
      <c r="AC76" s="71">
        <v>4</v>
      </c>
      <c r="AD76" s="70">
        <v>68</v>
      </c>
      <c r="AE76" s="71">
        <v>26</v>
      </c>
      <c r="AF76" s="105">
        <v>764</v>
      </c>
      <c r="AG76" s="198"/>
      <c r="AH76" s="193"/>
      <c r="AI76" s="120">
        <v>54</v>
      </c>
      <c r="AJ76" s="70">
        <v>575</v>
      </c>
      <c r="AK76" s="71"/>
      <c r="AL76" s="135">
        <v>107</v>
      </c>
      <c r="AM76" s="8"/>
      <c r="AN76" s="8"/>
    </row>
    <row r="77" spans="2:42" ht="15" hidden="1" x14ac:dyDescent="0.2">
      <c r="B77" s="28"/>
      <c r="C77" s="29" t="s">
        <v>9</v>
      </c>
      <c r="D77" s="66">
        <f t="shared" si="23"/>
        <v>450</v>
      </c>
      <c r="E77" s="154">
        <f t="shared" si="24"/>
        <v>977</v>
      </c>
      <c r="F77" s="165">
        <f>+E77/E63*100-100</f>
        <v>-30.363506771204555</v>
      </c>
      <c r="G77" s="69">
        <v>28</v>
      </c>
      <c r="H77" s="70">
        <v>47</v>
      </c>
      <c r="I77" s="71">
        <v>11</v>
      </c>
      <c r="J77" s="70">
        <v>153</v>
      </c>
      <c r="K77" s="71">
        <v>288</v>
      </c>
      <c r="L77" s="70">
        <v>49</v>
      </c>
      <c r="M77" s="81">
        <v>2</v>
      </c>
      <c r="N77" s="82">
        <v>284</v>
      </c>
      <c r="O77" s="71">
        <v>13</v>
      </c>
      <c r="P77" s="70">
        <v>1</v>
      </c>
      <c r="Q77" s="71">
        <v>7</v>
      </c>
      <c r="R77" s="70">
        <v>86</v>
      </c>
      <c r="S77" s="71">
        <v>9</v>
      </c>
      <c r="T77" s="70">
        <v>7</v>
      </c>
      <c r="U77" s="71">
        <v>34</v>
      </c>
      <c r="V77" s="70">
        <v>136</v>
      </c>
      <c r="W77" s="71">
        <v>39</v>
      </c>
      <c r="X77" s="70">
        <v>49</v>
      </c>
      <c r="Y77" s="71">
        <v>0</v>
      </c>
      <c r="Z77" s="70">
        <v>0</v>
      </c>
      <c r="AA77" s="71">
        <v>0</v>
      </c>
      <c r="AB77" s="70">
        <v>0</v>
      </c>
      <c r="AC77" s="71">
        <v>4</v>
      </c>
      <c r="AD77" s="70">
        <v>24</v>
      </c>
      <c r="AE77" s="71">
        <v>15</v>
      </c>
      <c r="AF77" s="105">
        <v>141</v>
      </c>
      <c r="AG77" s="198"/>
      <c r="AH77" s="193"/>
      <c r="AI77" s="120">
        <v>82</v>
      </c>
      <c r="AJ77" s="70">
        <v>959</v>
      </c>
      <c r="AK77" s="71"/>
      <c r="AL77" s="135">
        <v>110</v>
      </c>
      <c r="AM77" s="8"/>
      <c r="AN77" s="8"/>
    </row>
    <row r="78" spans="2:42" ht="15" hidden="1" x14ac:dyDescent="0.2">
      <c r="B78" s="28"/>
      <c r="C78" s="30" t="s">
        <v>10</v>
      </c>
      <c r="D78" s="72">
        <f t="shared" si="23"/>
        <v>641</v>
      </c>
      <c r="E78" s="153">
        <f t="shared" si="24"/>
        <v>2365</v>
      </c>
      <c r="F78" s="164">
        <f>+E78/E64*100-100</f>
        <v>46.349009900990097</v>
      </c>
      <c r="G78" s="73">
        <v>20</v>
      </c>
      <c r="H78" s="74">
        <v>428</v>
      </c>
      <c r="I78" s="75">
        <v>10</v>
      </c>
      <c r="J78" s="74">
        <v>276</v>
      </c>
      <c r="K78" s="75">
        <v>49</v>
      </c>
      <c r="L78" s="74">
        <v>50</v>
      </c>
      <c r="M78" s="79">
        <v>4</v>
      </c>
      <c r="N78" s="80">
        <v>17</v>
      </c>
      <c r="O78" s="75">
        <v>225</v>
      </c>
      <c r="P78" s="74">
        <v>28</v>
      </c>
      <c r="Q78" s="75">
        <v>8</v>
      </c>
      <c r="R78" s="74">
        <v>611</v>
      </c>
      <c r="S78" s="75">
        <v>12</v>
      </c>
      <c r="T78" s="74">
        <v>9</v>
      </c>
      <c r="U78" s="75">
        <v>199</v>
      </c>
      <c r="V78" s="74">
        <v>629</v>
      </c>
      <c r="W78" s="75">
        <v>42</v>
      </c>
      <c r="X78" s="74">
        <v>163</v>
      </c>
      <c r="Y78" s="75">
        <v>5</v>
      </c>
      <c r="Z78" s="74">
        <v>17</v>
      </c>
      <c r="AA78" s="75">
        <v>4</v>
      </c>
      <c r="AB78" s="74">
        <v>10</v>
      </c>
      <c r="AC78" s="75">
        <v>18</v>
      </c>
      <c r="AD78" s="74">
        <v>33</v>
      </c>
      <c r="AE78" s="75">
        <v>45</v>
      </c>
      <c r="AF78" s="106">
        <v>94</v>
      </c>
      <c r="AG78" s="198"/>
      <c r="AH78" s="193"/>
      <c r="AI78" s="121">
        <v>87</v>
      </c>
      <c r="AJ78" s="74">
        <v>1129</v>
      </c>
      <c r="AK78" s="75"/>
      <c r="AL78" s="136">
        <v>107</v>
      </c>
      <c r="AM78" s="8"/>
      <c r="AN78" s="8"/>
    </row>
    <row r="79" spans="2:42" ht="15" hidden="1" x14ac:dyDescent="0.2">
      <c r="B79" s="28"/>
      <c r="C79" s="29" t="s">
        <v>11</v>
      </c>
      <c r="D79" s="72">
        <f t="shared" si="23"/>
        <v>747</v>
      </c>
      <c r="E79" s="153">
        <f t="shared" si="24"/>
        <v>1565</v>
      </c>
      <c r="F79" s="164">
        <f>+E79/E65*100-100</f>
        <v>47.086466165413555</v>
      </c>
      <c r="G79" s="69">
        <v>5</v>
      </c>
      <c r="H79" s="70">
        <v>101</v>
      </c>
      <c r="I79" s="71">
        <v>18</v>
      </c>
      <c r="J79" s="70">
        <v>492</v>
      </c>
      <c r="K79" s="71">
        <v>105</v>
      </c>
      <c r="L79" s="70">
        <v>29</v>
      </c>
      <c r="M79" s="79">
        <v>0</v>
      </c>
      <c r="N79" s="80">
        <v>0</v>
      </c>
      <c r="O79" s="71">
        <v>128</v>
      </c>
      <c r="P79" s="70">
        <v>4</v>
      </c>
      <c r="Q79" s="71">
        <v>9</v>
      </c>
      <c r="R79" s="70">
        <v>171</v>
      </c>
      <c r="S79" s="71">
        <v>36</v>
      </c>
      <c r="T79" s="70">
        <v>27</v>
      </c>
      <c r="U79" s="71">
        <v>202</v>
      </c>
      <c r="V79" s="70">
        <v>81</v>
      </c>
      <c r="W79" s="71">
        <v>207</v>
      </c>
      <c r="X79" s="70">
        <v>251</v>
      </c>
      <c r="Y79" s="71">
        <v>8</v>
      </c>
      <c r="Z79" s="70">
        <v>60</v>
      </c>
      <c r="AA79" s="71">
        <v>3</v>
      </c>
      <c r="AB79" s="70">
        <v>60</v>
      </c>
      <c r="AC79" s="71">
        <v>2</v>
      </c>
      <c r="AD79" s="70">
        <v>10</v>
      </c>
      <c r="AE79" s="71">
        <v>24</v>
      </c>
      <c r="AF79" s="105">
        <v>279</v>
      </c>
      <c r="AG79" s="198"/>
      <c r="AH79" s="193"/>
      <c r="AI79" s="120">
        <v>76</v>
      </c>
      <c r="AJ79" s="70">
        <v>850</v>
      </c>
      <c r="AK79" s="71"/>
      <c r="AL79" s="135">
        <v>77</v>
      </c>
      <c r="AM79" s="8"/>
      <c r="AN79" s="8"/>
    </row>
    <row r="80" spans="2:42" ht="15" hidden="1" x14ac:dyDescent="0.2">
      <c r="B80" s="28"/>
      <c r="C80" s="29" t="s">
        <v>12</v>
      </c>
      <c r="D80" s="77">
        <f t="shared" si="23"/>
        <v>1894</v>
      </c>
      <c r="E80" s="170">
        <f t="shared" si="24"/>
        <v>1225</v>
      </c>
      <c r="F80" s="166">
        <f>+E80/E66*100-100</f>
        <v>-16.666666666666657</v>
      </c>
      <c r="G80" s="69">
        <v>17</v>
      </c>
      <c r="H80" s="70">
        <v>210</v>
      </c>
      <c r="I80" s="71">
        <v>8</v>
      </c>
      <c r="J80" s="70">
        <v>173</v>
      </c>
      <c r="K80" s="71">
        <v>433</v>
      </c>
      <c r="L80" s="70">
        <v>12</v>
      </c>
      <c r="M80" s="79">
        <v>0</v>
      </c>
      <c r="N80" s="80">
        <v>0</v>
      </c>
      <c r="O80" s="71">
        <v>31</v>
      </c>
      <c r="P80" s="70">
        <v>64</v>
      </c>
      <c r="Q80" s="71">
        <v>8</v>
      </c>
      <c r="R80" s="70">
        <v>69</v>
      </c>
      <c r="S80" s="71">
        <v>6</v>
      </c>
      <c r="T80" s="70">
        <v>35</v>
      </c>
      <c r="U80" s="71">
        <v>966</v>
      </c>
      <c r="V80" s="70">
        <v>68</v>
      </c>
      <c r="W80" s="71">
        <v>44</v>
      </c>
      <c r="X80" s="70">
        <v>189</v>
      </c>
      <c r="Y80" s="71">
        <v>6</v>
      </c>
      <c r="Z80" s="70">
        <v>230</v>
      </c>
      <c r="AA80" s="71">
        <v>3</v>
      </c>
      <c r="AB80" s="70">
        <v>15</v>
      </c>
      <c r="AC80" s="71">
        <v>7</v>
      </c>
      <c r="AD80" s="70">
        <v>43</v>
      </c>
      <c r="AE80" s="71">
        <v>365</v>
      </c>
      <c r="AF80" s="105">
        <v>117</v>
      </c>
      <c r="AG80" s="198"/>
      <c r="AH80" s="193"/>
      <c r="AI80" s="120">
        <v>78</v>
      </c>
      <c r="AJ80" s="70">
        <v>992</v>
      </c>
      <c r="AK80" s="71"/>
      <c r="AL80" s="135">
        <v>405</v>
      </c>
      <c r="AM80" s="8"/>
      <c r="AN80" s="8"/>
    </row>
    <row r="81" spans="2:42" ht="15" x14ac:dyDescent="0.2">
      <c r="B81" s="148" t="s">
        <v>86</v>
      </c>
      <c r="C81" s="149" t="s">
        <v>39</v>
      </c>
      <c r="D81" s="78">
        <f t="shared" ref="D81:AF81" si="26">SUM(D69:D80)</f>
        <v>15940</v>
      </c>
      <c r="E81" s="156">
        <f t="shared" si="26"/>
        <v>18656</v>
      </c>
      <c r="F81" s="163">
        <f>+E81/E67*100-100</f>
        <v>1.2876441507064413</v>
      </c>
      <c r="G81" s="90">
        <f t="shared" si="26"/>
        <v>366</v>
      </c>
      <c r="H81" s="86">
        <f>SUM(H69:H80)</f>
        <v>3305</v>
      </c>
      <c r="I81" s="87">
        <f t="shared" si="26"/>
        <v>169</v>
      </c>
      <c r="J81" s="88">
        <f t="shared" si="26"/>
        <v>2740</v>
      </c>
      <c r="K81" s="89">
        <f t="shared" si="26"/>
        <v>6769</v>
      </c>
      <c r="L81" s="86">
        <f t="shared" si="26"/>
        <v>541</v>
      </c>
      <c r="M81" s="87">
        <f t="shared" si="26"/>
        <v>17</v>
      </c>
      <c r="N81" s="88">
        <f t="shared" si="26"/>
        <v>769</v>
      </c>
      <c r="O81" s="89">
        <f t="shared" si="26"/>
        <v>1234</v>
      </c>
      <c r="P81" s="86">
        <f t="shared" si="26"/>
        <v>229</v>
      </c>
      <c r="Q81" s="87">
        <f t="shared" si="26"/>
        <v>73</v>
      </c>
      <c r="R81" s="88">
        <f t="shared" si="26"/>
        <v>2150</v>
      </c>
      <c r="S81" s="89">
        <f t="shared" si="26"/>
        <v>141</v>
      </c>
      <c r="T81" s="86">
        <f t="shared" si="26"/>
        <v>260</v>
      </c>
      <c r="U81" s="87">
        <f t="shared" si="26"/>
        <v>4397</v>
      </c>
      <c r="V81" s="88">
        <f t="shared" si="26"/>
        <v>1786</v>
      </c>
      <c r="W81" s="89">
        <f t="shared" si="26"/>
        <v>1694</v>
      </c>
      <c r="X81" s="86">
        <f t="shared" si="26"/>
        <v>2059</v>
      </c>
      <c r="Y81" s="87">
        <f t="shared" si="26"/>
        <v>48</v>
      </c>
      <c r="Z81" s="88">
        <f t="shared" si="26"/>
        <v>769</v>
      </c>
      <c r="AA81" s="89">
        <f t="shared" si="26"/>
        <v>36</v>
      </c>
      <c r="AB81" s="86">
        <f t="shared" si="26"/>
        <v>322</v>
      </c>
      <c r="AC81" s="87">
        <f t="shared" si="26"/>
        <v>83</v>
      </c>
      <c r="AD81" s="86">
        <f t="shared" si="26"/>
        <v>708</v>
      </c>
      <c r="AE81" s="87">
        <f t="shared" si="26"/>
        <v>913</v>
      </c>
      <c r="AF81" s="107">
        <f t="shared" si="26"/>
        <v>3018</v>
      </c>
      <c r="AG81" s="197"/>
      <c r="AH81" s="193"/>
      <c r="AI81" s="87">
        <f>SUM(AI69:AI80)</f>
        <v>959</v>
      </c>
      <c r="AJ81" s="86">
        <f>SUM(AJ69:AJ80)</f>
        <v>11993</v>
      </c>
      <c r="AK81" s="87"/>
      <c r="AL81" s="88">
        <f>SUM(AL69:AL80)</f>
        <v>2315</v>
      </c>
      <c r="AM81" s="8"/>
      <c r="AN81" s="8"/>
    </row>
    <row r="82" spans="2:42" s="98" customFormat="1" ht="15.75" thickBot="1" x14ac:dyDescent="0.25">
      <c r="B82" s="184" t="s">
        <v>90</v>
      </c>
      <c r="C82" s="186"/>
      <c r="D82" s="187">
        <f>D81/SUM(D55:D66)-1</f>
        <v>0.25561244584482079</v>
      </c>
      <c r="E82" s="188">
        <f>E81/SUM(E55:E66)-1</f>
        <v>1.2876441507064351E-2</v>
      </c>
      <c r="F82" s="189"/>
      <c r="G82" s="175">
        <f>G81/SUM(G55:G66)-1</f>
        <v>-0.10073710073710074</v>
      </c>
      <c r="H82" s="181">
        <f t="shared" ref="H82:AF82" si="27">H81/SUM(H55:H66)-1</f>
        <v>-0.13977005702244361</v>
      </c>
      <c r="I82" s="182">
        <f t="shared" si="27"/>
        <v>0.14965986394557818</v>
      </c>
      <c r="J82" s="181">
        <f t="shared" si="27"/>
        <v>0.14046490177641968</v>
      </c>
      <c r="K82" s="182">
        <f t="shared" si="27"/>
        <v>0.44451557831839517</v>
      </c>
      <c r="L82" s="181">
        <f t="shared" si="27"/>
        <v>0.24685405584799902</v>
      </c>
      <c r="M82" s="182">
        <f t="shared" si="27"/>
        <v>-0.22727272727272729</v>
      </c>
      <c r="N82" s="181">
        <f t="shared" si="27"/>
        <v>-0.27774574020260689</v>
      </c>
      <c r="O82" s="182">
        <f t="shared" si="27"/>
        <v>0.54443053817271592</v>
      </c>
      <c r="P82" s="181">
        <f t="shared" si="27"/>
        <v>-0.29512435360748579</v>
      </c>
      <c r="Q82" s="182">
        <f t="shared" si="27"/>
        <v>-0.16091954022988508</v>
      </c>
      <c r="R82" s="181">
        <f t="shared" si="27"/>
        <v>9.2315938413703114E-2</v>
      </c>
      <c r="S82" s="182">
        <f t="shared" si="27"/>
        <v>-0.46992481203007519</v>
      </c>
      <c r="T82" s="181">
        <f t="shared" si="27"/>
        <v>0.39997953876058756</v>
      </c>
      <c r="U82" s="182">
        <f t="shared" si="27"/>
        <v>0.23894054663285424</v>
      </c>
      <c r="V82" s="181">
        <f t="shared" si="27"/>
        <v>-0.25342375851393706</v>
      </c>
      <c r="W82" s="182">
        <f t="shared" si="27"/>
        <v>-0.10322922181048177</v>
      </c>
      <c r="X82" s="181">
        <f t="shared" si="27"/>
        <v>0.38160472818822555</v>
      </c>
      <c r="Y82" s="182">
        <f t="shared" si="27"/>
        <v>-4.0000000000000036E-2</v>
      </c>
      <c r="Z82" s="181">
        <f t="shared" si="27"/>
        <v>-0.34934392884580889</v>
      </c>
      <c r="AA82" s="182">
        <f t="shared" si="27"/>
        <v>-0.16279069767441856</v>
      </c>
      <c r="AB82" s="181">
        <f t="shared" si="27"/>
        <v>-0.1543606888021074</v>
      </c>
      <c r="AC82" s="182">
        <f t="shared" si="27"/>
        <v>-0.59113300492610832</v>
      </c>
      <c r="AD82" s="181">
        <f t="shared" si="27"/>
        <v>-0.32721108087150863</v>
      </c>
      <c r="AE82" s="182">
        <f t="shared" si="27"/>
        <v>0.66910420475319921</v>
      </c>
      <c r="AF82" s="183">
        <f t="shared" si="27"/>
        <v>0.77607454569743273</v>
      </c>
      <c r="AG82" s="197"/>
      <c r="AH82" s="193"/>
      <c r="AI82" s="182">
        <f>AI81/SUM(AI55:AI66)-1</f>
        <v>-0.197489539748954</v>
      </c>
      <c r="AJ82" s="181">
        <f>AJ81/SUM(AJ55:AJ66)-1</f>
        <v>-0.28583338295718452</v>
      </c>
      <c r="AK82" s="182" t="e">
        <f>AK81/SUM(AK55:AK66)-1</f>
        <v>#DIV/0!</v>
      </c>
      <c r="AL82" s="179">
        <f>AL81/SUM(AL55:AL66)-1</f>
        <v>2.038057742782152</v>
      </c>
      <c r="AM82" s="8"/>
      <c r="AN82" s="8"/>
      <c r="AO82" s="147"/>
      <c r="AP82" s="147"/>
    </row>
    <row r="83" spans="2:42" ht="15" hidden="1" x14ac:dyDescent="0.2">
      <c r="B83" s="28" t="s">
        <v>91</v>
      </c>
      <c r="C83" s="172" t="s">
        <v>1</v>
      </c>
      <c r="D83" s="72">
        <f t="shared" ref="D83:E86" si="28">G83+I83+K83+M83+O83+Q83+S83+U83+W83+Y83+AA83+AC83+AE83</f>
        <v>2109</v>
      </c>
      <c r="E83" s="153">
        <f t="shared" si="28"/>
        <v>1255</v>
      </c>
      <c r="F83" s="164">
        <f t="shared" ref="F83:F94" si="29">+E83/E69*100-100</f>
        <v>-1.7996870109546137</v>
      </c>
      <c r="G83" s="69">
        <v>25</v>
      </c>
      <c r="H83" s="70">
        <v>470</v>
      </c>
      <c r="I83" s="71">
        <v>14</v>
      </c>
      <c r="J83" s="70">
        <v>107</v>
      </c>
      <c r="K83" s="71">
        <v>1175</v>
      </c>
      <c r="L83" s="70">
        <v>69</v>
      </c>
      <c r="M83" s="79"/>
      <c r="N83" s="80"/>
      <c r="O83" s="79">
        <v>21</v>
      </c>
      <c r="P83" s="80">
        <v>5</v>
      </c>
      <c r="Q83" s="71">
        <v>6</v>
      </c>
      <c r="R83" s="70">
        <v>228</v>
      </c>
      <c r="S83" s="71">
        <v>12</v>
      </c>
      <c r="T83" s="70">
        <v>14</v>
      </c>
      <c r="U83" s="71">
        <v>667</v>
      </c>
      <c r="V83" s="70">
        <v>78</v>
      </c>
      <c r="W83" s="71">
        <v>121</v>
      </c>
      <c r="X83" s="70">
        <v>184</v>
      </c>
      <c r="Y83" s="71">
        <v>3</v>
      </c>
      <c r="Z83" s="70">
        <v>7</v>
      </c>
      <c r="AA83" s="71">
        <v>1</v>
      </c>
      <c r="AB83" s="70">
        <v>11</v>
      </c>
      <c r="AC83" s="71">
        <v>6</v>
      </c>
      <c r="AD83" s="70">
        <v>12</v>
      </c>
      <c r="AE83" s="71">
        <v>58</v>
      </c>
      <c r="AF83" s="105">
        <v>70</v>
      </c>
      <c r="AG83" s="198"/>
      <c r="AH83" s="193"/>
      <c r="AI83" s="120">
        <v>85</v>
      </c>
      <c r="AJ83" s="70">
        <v>827</v>
      </c>
      <c r="AK83" s="71"/>
      <c r="AL83" s="135">
        <v>37</v>
      </c>
      <c r="AM83" s="8"/>
      <c r="AN83" s="8"/>
    </row>
    <row r="84" spans="2:42" ht="15" hidden="1" x14ac:dyDescent="0.2">
      <c r="B84" s="28"/>
      <c r="C84" s="29" t="s">
        <v>2</v>
      </c>
      <c r="D84" s="72">
        <f t="shared" si="28"/>
        <v>974</v>
      </c>
      <c r="E84" s="153">
        <f t="shared" si="28"/>
        <v>923</v>
      </c>
      <c r="F84" s="164">
        <f t="shared" si="29"/>
        <v>-15.707762557077615</v>
      </c>
      <c r="G84" s="69">
        <v>10</v>
      </c>
      <c r="H84" s="70">
        <v>280</v>
      </c>
      <c r="I84" s="71">
        <v>1</v>
      </c>
      <c r="J84" s="70">
        <v>15</v>
      </c>
      <c r="K84" s="71">
        <v>182</v>
      </c>
      <c r="L84" s="70">
        <v>49</v>
      </c>
      <c r="M84" s="79"/>
      <c r="N84" s="80"/>
      <c r="O84" s="71">
        <v>2</v>
      </c>
      <c r="P84" s="70">
        <v>1</v>
      </c>
      <c r="Q84" s="71">
        <v>8</v>
      </c>
      <c r="R84" s="146">
        <v>118</v>
      </c>
      <c r="S84" s="71">
        <v>11</v>
      </c>
      <c r="T84" s="70">
        <v>29</v>
      </c>
      <c r="U84" s="71">
        <v>375</v>
      </c>
      <c r="V84" s="70">
        <v>119</v>
      </c>
      <c r="W84" s="71">
        <v>24</v>
      </c>
      <c r="X84" s="70">
        <v>93</v>
      </c>
      <c r="Y84" s="71">
        <v>2</v>
      </c>
      <c r="Z84" s="70">
        <v>2</v>
      </c>
      <c r="AA84" s="71"/>
      <c r="AB84" s="70"/>
      <c r="AC84" s="71">
        <v>12</v>
      </c>
      <c r="AD84" s="70">
        <v>32</v>
      </c>
      <c r="AE84" s="71">
        <v>347</v>
      </c>
      <c r="AF84" s="105">
        <v>185</v>
      </c>
      <c r="AG84" s="198"/>
      <c r="AH84" s="193"/>
      <c r="AI84" s="120">
        <v>49</v>
      </c>
      <c r="AJ84" s="70">
        <v>538</v>
      </c>
      <c r="AK84" s="71">
        <v>6</v>
      </c>
      <c r="AL84" s="135">
        <v>7</v>
      </c>
      <c r="AM84" s="8"/>
      <c r="AN84" s="8"/>
    </row>
    <row r="85" spans="2:42" ht="15" hidden="1" x14ac:dyDescent="0.2">
      <c r="B85" s="28"/>
      <c r="C85" s="29" t="s">
        <v>3</v>
      </c>
      <c r="D85" s="66">
        <f t="shared" si="28"/>
        <v>1345</v>
      </c>
      <c r="E85" s="227">
        <f t="shared" si="28"/>
        <v>870</v>
      </c>
      <c r="F85" s="165">
        <f t="shared" si="29"/>
        <v>-23.951048951048946</v>
      </c>
      <c r="G85" s="69">
        <v>103</v>
      </c>
      <c r="H85" s="70">
        <v>151</v>
      </c>
      <c r="I85" s="71">
        <v>18</v>
      </c>
      <c r="J85" s="70">
        <v>146</v>
      </c>
      <c r="K85" s="71">
        <v>269</v>
      </c>
      <c r="L85" s="70">
        <v>29</v>
      </c>
      <c r="M85" s="81">
        <v>17</v>
      </c>
      <c r="N85" s="202"/>
      <c r="O85" s="71">
        <v>222</v>
      </c>
      <c r="P85" s="70">
        <v>19</v>
      </c>
      <c r="Q85" s="71">
        <v>6</v>
      </c>
      <c r="R85" s="70">
        <v>242</v>
      </c>
      <c r="S85" s="71">
        <v>20</v>
      </c>
      <c r="T85" s="70">
        <v>43</v>
      </c>
      <c r="U85" s="71">
        <v>282</v>
      </c>
      <c r="V85" s="70">
        <v>19</v>
      </c>
      <c r="W85" s="71">
        <v>14</v>
      </c>
      <c r="X85" s="70">
        <v>54</v>
      </c>
      <c r="Y85" s="71">
        <v>3</v>
      </c>
      <c r="Z85" s="70">
        <v>18</v>
      </c>
      <c r="AA85" s="71">
        <v>3</v>
      </c>
      <c r="AB85" s="70">
        <v>11</v>
      </c>
      <c r="AC85" s="71">
        <v>11</v>
      </c>
      <c r="AD85" s="70">
        <v>6</v>
      </c>
      <c r="AE85" s="71">
        <v>377</v>
      </c>
      <c r="AF85" s="105">
        <v>132</v>
      </c>
      <c r="AG85" s="198"/>
      <c r="AH85" s="193"/>
      <c r="AI85" s="120">
        <v>97</v>
      </c>
      <c r="AJ85" s="70">
        <v>806</v>
      </c>
      <c r="AK85" s="71"/>
      <c r="AL85" s="135">
        <v>54</v>
      </c>
      <c r="AM85" s="8"/>
      <c r="AN85" s="8"/>
    </row>
    <row r="86" spans="2:42" ht="15" hidden="1" x14ac:dyDescent="0.2">
      <c r="B86" s="28"/>
      <c r="C86" s="30" t="s">
        <v>4</v>
      </c>
      <c r="D86" s="72">
        <f t="shared" si="28"/>
        <v>323</v>
      </c>
      <c r="E86" s="153">
        <f t="shared" si="28"/>
        <v>1322</v>
      </c>
      <c r="F86" s="203">
        <f t="shared" si="29"/>
        <v>-19.878787878787875</v>
      </c>
      <c r="G86" s="73">
        <v>45</v>
      </c>
      <c r="H86" s="74">
        <v>366</v>
      </c>
      <c r="I86" s="75">
        <v>19</v>
      </c>
      <c r="J86" s="74">
        <v>102</v>
      </c>
      <c r="K86" s="75">
        <v>9</v>
      </c>
      <c r="L86" s="74">
        <v>52</v>
      </c>
      <c r="M86" s="79"/>
      <c r="N86" s="80"/>
      <c r="O86" s="75">
        <v>5</v>
      </c>
      <c r="P86" s="74">
        <v>1</v>
      </c>
      <c r="Q86" s="75">
        <v>2</v>
      </c>
      <c r="R86" s="74">
        <v>133</v>
      </c>
      <c r="S86" s="75">
        <v>22</v>
      </c>
      <c r="T86" s="74">
        <v>33</v>
      </c>
      <c r="U86" s="75">
        <v>65</v>
      </c>
      <c r="V86" s="74">
        <v>84</v>
      </c>
      <c r="W86" s="75">
        <v>55</v>
      </c>
      <c r="X86" s="74">
        <v>103</v>
      </c>
      <c r="Y86" s="75">
        <v>25</v>
      </c>
      <c r="Z86" s="74">
        <v>200</v>
      </c>
      <c r="AA86" s="75">
        <v>1</v>
      </c>
      <c r="AB86" s="74">
        <v>1</v>
      </c>
      <c r="AC86" s="75">
        <v>6</v>
      </c>
      <c r="AD86" s="74">
        <v>33</v>
      </c>
      <c r="AE86" s="75">
        <v>69</v>
      </c>
      <c r="AF86" s="106">
        <v>214</v>
      </c>
      <c r="AG86" s="198"/>
      <c r="AH86" s="193"/>
      <c r="AI86" s="121">
        <v>82</v>
      </c>
      <c r="AJ86" s="74">
        <v>562</v>
      </c>
      <c r="AK86" s="222"/>
      <c r="AL86" s="136">
        <v>20</v>
      </c>
      <c r="AM86" s="8"/>
      <c r="AN86" s="8"/>
    </row>
    <row r="87" spans="2:42" ht="15" hidden="1" x14ac:dyDescent="0.2">
      <c r="B87" s="28"/>
      <c r="C87" s="29" t="s">
        <v>5</v>
      </c>
      <c r="D87" s="72">
        <f t="shared" ref="D87:E89" si="30">G87+I87+K87+M87+O87+Q87+S87+U87+W87+Y87+AA87+AC87+AE87</f>
        <v>505</v>
      </c>
      <c r="E87" s="153">
        <f t="shared" si="30"/>
        <v>2459</v>
      </c>
      <c r="F87" s="164">
        <f t="shared" si="29"/>
        <v>43.717124488603162</v>
      </c>
      <c r="G87" s="69">
        <v>8</v>
      </c>
      <c r="H87" s="70">
        <v>992</v>
      </c>
      <c r="I87" s="71">
        <v>16</v>
      </c>
      <c r="J87" s="70">
        <v>145</v>
      </c>
      <c r="K87" s="71">
        <v>297</v>
      </c>
      <c r="L87" s="70">
        <v>32</v>
      </c>
      <c r="M87" s="79"/>
      <c r="N87" s="80"/>
      <c r="O87" s="71">
        <v>42</v>
      </c>
      <c r="P87" s="70">
        <v>4</v>
      </c>
      <c r="Q87" s="71">
        <v>4</v>
      </c>
      <c r="R87" s="70">
        <v>27</v>
      </c>
      <c r="S87" s="71">
        <v>7</v>
      </c>
      <c r="T87" s="70">
        <v>5</v>
      </c>
      <c r="U87" s="71">
        <v>20</v>
      </c>
      <c r="V87" s="70">
        <v>76</v>
      </c>
      <c r="W87" s="71">
        <v>28</v>
      </c>
      <c r="X87" s="70">
        <v>226</v>
      </c>
      <c r="Y87" s="71">
        <v>3</v>
      </c>
      <c r="Z87" s="70">
        <v>6</v>
      </c>
      <c r="AA87" s="71">
        <v>1</v>
      </c>
      <c r="AB87" s="70">
        <v>69</v>
      </c>
      <c r="AC87" s="71">
        <v>6</v>
      </c>
      <c r="AD87" s="70">
        <v>15</v>
      </c>
      <c r="AE87" s="71">
        <v>73</v>
      </c>
      <c r="AF87" s="105">
        <v>862</v>
      </c>
      <c r="AG87" s="198"/>
      <c r="AH87" s="193"/>
      <c r="AI87" s="120">
        <v>81</v>
      </c>
      <c r="AJ87" s="70">
        <v>540</v>
      </c>
      <c r="AK87" s="71"/>
      <c r="AL87" s="135">
        <v>48</v>
      </c>
      <c r="AM87" s="8"/>
      <c r="AN87" s="8"/>
    </row>
    <row r="88" spans="2:42" ht="15" hidden="1" x14ac:dyDescent="0.2">
      <c r="B88" s="28"/>
      <c r="C88" s="29" t="s">
        <v>6</v>
      </c>
      <c r="D88" s="66">
        <f t="shared" si="30"/>
        <v>1041</v>
      </c>
      <c r="E88" s="227">
        <f t="shared" si="30"/>
        <v>1543</v>
      </c>
      <c r="F88" s="223">
        <f t="shared" si="29"/>
        <v>87.030303030303031</v>
      </c>
      <c r="G88" s="69">
        <v>127</v>
      </c>
      <c r="H88" s="70">
        <v>284</v>
      </c>
      <c r="I88" s="71">
        <v>11</v>
      </c>
      <c r="J88" s="70">
        <v>197</v>
      </c>
      <c r="K88" s="71">
        <v>409</v>
      </c>
      <c r="L88" s="70">
        <v>28</v>
      </c>
      <c r="M88" s="79">
        <v>1</v>
      </c>
      <c r="N88" s="80">
        <v>18</v>
      </c>
      <c r="O88" s="71">
        <v>223</v>
      </c>
      <c r="P88" s="70">
        <v>72</v>
      </c>
      <c r="Q88" s="71">
        <v>5</v>
      </c>
      <c r="R88" s="70">
        <v>215</v>
      </c>
      <c r="S88" s="71">
        <v>4</v>
      </c>
      <c r="T88" s="70">
        <v>5</v>
      </c>
      <c r="U88" s="71">
        <v>130</v>
      </c>
      <c r="V88" s="70">
        <v>132</v>
      </c>
      <c r="W88" s="71">
        <v>26</v>
      </c>
      <c r="X88" s="70">
        <v>287</v>
      </c>
      <c r="Y88" s="71">
        <v>12</v>
      </c>
      <c r="Z88" s="70">
        <v>95</v>
      </c>
      <c r="AA88" s="71">
        <v>3</v>
      </c>
      <c r="AB88" s="70">
        <v>22</v>
      </c>
      <c r="AC88" s="71">
        <v>3</v>
      </c>
      <c r="AD88" s="70">
        <v>134</v>
      </c>
      <c r="AE88" s="71">
        <v>87</v>
      </c>
      <c r="AF88" s="105">
        <v>54</v>
      </c>
      <c r="AG88" s="198"/>
      <c r="AH88" s="193"/>
      <c r="AI88" s="120">
        <v>94</v>
      </c>
      <c r="AJ88" s="70">
        <v>574</v>
      </c>
      <c r="AK88" s="71"/>
      <c r="AL88" s="135">
        <v>97</v>
      </c>
      <c r="AM88" s="8"/>
      <c r="AN88" s="8"/>
    </row>
    <row r="89" spans="2:42" ht="15" hidden="1" x14ac:dyDescent="0.2">
      <c r="B89" s="28"/>
      <c r="C89" s="30" t="s">
        <v>7</v>
      </c>
      <c r="D89" s="72">
        <f t="shared" si="30"/>
        <v>400</v>
      </c>
      <c r="E89" s="153">
        <f t="shared" si="30"/>
        <v>1281</v>
      </c>
      <c r="F89" s="224">
        <f t="shared" si="29"/>
        <v>-49.527186761229316</v>
      </c>
      <c r="G89" s="73">
        <v>15</v>
      </c>
      <c r="H89" s="74">
        <v>180</v>
      </c>
      <c r="I89" s="75">
        <v>17</v>
      </c>
      <c r="J89" s="74">
        <v>540</v>
      </c>
      <c r="K89" s="75">
        <v>204</v>
      </c>
      <c r="L89" s="74">
        <v>43</v>
      </c>
      <c r="M89" s="190">
        <v>1</v>
      </c>
      <c r="N89" s="84">
        <v>1</v>
      </c>
      <c r="O89" s="75">
        <v>10</v>
      </c>
      <c r="P89" s="74">
        <v>18</v>
      </c>
      <c r="Q89" s="75">
        <v>3</v>
      </c>
      <c r="R89" s="74">
        <v>61</v>
      </c>
      <c r="S89" s="75">
        <v>5</v>
      </c>
      <c r="T89" s="74">
        <v>2</v>
      </c>
      <c r="U89" s="75">
        <v>16</v>
      </c>
      <c r="V89" s="74">
        <v>59</v>
      </c>
      <c r="W89" s="75">
        <v>68</v>
      </c>
      <c r="X89" s="74">
        <v>230</v>
      </c>
      <c r="Y89" s="75">
        <v>2</v>
      </c>
      <c r="Z89" s="74">
        <v>13</v>
      </c>
      <c r="AA89" s="75">
        <v>4</v>
      </c>
      <c r="AB89" s="74">
        <v>11</v>
      </c>
      <c r="AC89" s="75">
        <v>5</v>
      </c>
      <c r="AD89" s="74">
        <v>30</v>
      </c>
      <c r="AE89" s="75">
        <v>50</v>
      </c>
      <c r="AF89" s="106">
        <v>93</v>
      </c>
      <c r="AG89" s="198"/>
      <c r="AH89" s="193"/>
      <c r="AI89" s="121">
        <v>102</v>
      </c>
      <c r="AJ89" s="74">
        <v>699</v>
      </c>
      <c r="AK89" s="75"/>
      <c r="AL89" s="136">
        <v>6</v>
      </c>
      <c r="AM89" s="8"/>
      <c r="AN89" s="8"/>
    </row>
    <row r="90" spans="2:42" ht="15" hidden="1" x14ac:dyDescent="0.2">
      <c r="B90" s="28"/>
      <c r="C90" s="29" t="s">
        <v>8</v>
      </c>
      <c r="D90" s="72">
        <f t="shared" ref="D90:E92" si="31">G90+I90+K90+M90+O90+Q90+S90+U90+W90+Y90+AA90+AC90+AE90</f>
        <v>743</v>
      </c>
      <c r="E90" s="153">
        <f t="shared" si="31"/>
        <v>1935</v>
      </c>
      <c r="F90" s="164">
        <f t="shared" si="29"/>
        <v>-15.243101182654399</v>
      </c>
      <c r="G90" s="69">
        <v>32</v>
      </c>
      <c r="H90" s="70">
        <v>96</v>
      </c>
      <c r="I90" s="71">
        <v>19</v>
      </c>
      <c r="J90" s="70">
        <v>458</v>
      </c>
      <c r="K90" s="71">
        <v>314</v>
      </c>
      <c r="L90" s="70">
        <v>57</v>
      </c>
      <c r="M90" s="79">
        <v>2</v>
      </c>
      <c r="N90" s="85">
        <v>47</v>
      </c>
      <c r="O90" s="71">
        <v>24</v>
      </c>
      <c r="P90" s="70">
        <v>32</v>
      </c>
      <c r="Q90" s="71">
        <v>3</v>
      </c>
      <c r="R90" s="70">
        <v>67</v>
      </c>
      <c r="S90" s="71">
        <v>15</v>
      </c>
      <c r="T90" s="70">
        <v>96</v>
      </c>
      <c r="U90" s="71">
        <v>246</v>
      </c>
      <c r="V90" s="70">
        <v>766</v>
      </c>
      <c r="W90" s="71">
        <v>53</v>
      </c>
      <c r="X90" s="70">
        <v>160</v>
      </c>
      <c r="Y90" s="71">
        <v>1</v>
      </c>
      <c r="Z90" s="70">
        <v>134</v>
      </c>
      <c r="AA90" s="71"/>
      <c r="AB90" s="70"/>
      <c r="AC90" s="71">
        <v>1</v>
      </c>
      <c r="AD90" s="70">
        <v>2</v>
      </c>
      <c r="AE90" s="71">
        <v>33</v>
      </c>
      <c r="AF90" s="105">
        <v>20</v>
      </c>
      <c r="AG90" s="198"/>
      <c r="AH90" s="193"/>
      <c r="AI90" s="120">
        <v>62</v>
      </c>
      <c r="AJ90" s="70">
        <v>324</v>
      </c>
      <c r="AK90" s="71"/>
      <c r="AL90" s="135">
        <v>21</v>
      </c>
      <c r="AM90" s="8"/>
      <c r="AN90" s="8"/>
    </row>
    <row r="91" spans="2:42" ht="15" hidden="1" x14ac:dyDescent="0.2">
      <c r="B91" s="28"/>
      <c r="C91" s="29" t="s">
        <v>9</v>
      </c>
      <c r="D91" s="66">
        <f t="shared" si="31"/>
        <v>363</v>
      </c>
      <c r="E91" s="227">
        <f t="shared" si="31"/>
        <v>1711</v>
      </c>
      <c r="F91" s="165">
        <f t="shared" si="29"/>
        <v>75.127942681678604</v>
      </c>
      <c r="G91" s="69">
        <v>17</v>
      </c>
      <c r="H91" s="70">
        <v>832</v>
      </c>
      <c r="I91" s="71">
        <v>18</v>
      </c>
      <c r="J91" s="70">
        <v>77</v>
      </c>
      <c r="K91" s="71">
        <v>9</v>
      </c>
      <c r="L91" s="70">
        <v>25</v>
      </c>
      <c r="M91" s="81">
        <v>2</v>
      </c>
      <c r="N91" s="82">
        <v>17</v>
      </c>
      <c r="O91" s="71">
        <v>7</v>
      </c>
      <c r="P91" s="70">
        <v>1</v>
      </c>
      <c r="Q91" s="71">
        <v>8</v>
      </c>
      <c r="R91" s="70">
        <v>111</v>
      </c>
      <c r="S91" s="71">
        <v>10</v>
      </c>
      <c r="T91" s="70">
        <v>11</v>
      </c>
      <c r="U91" s="71">
        <v>147</v>
      </c>
      <c r="V91" s="70">
        <v>36</v>
      </c>
      <c r="W91" s="71">
        <v>75</v>
      </c>
      <c r="X91" s="70">
        <v>185</v>
      </c>
      <c r="Y91" s="71">
        <v>32</v>
      </c>
      <c r="Z91" s="70">
        <v>198</v>
      </c>
      <c r="AA91" s="71">
        <v>2</v>
      </c>
      <c r="AB91" s="70">
        <v>0</v>
      </c>
      <c r="AC91" s="71">
        <v>1</v>
      </c>
      <c r="AD91" s="70">
        <v>28</v>
      </c>
      <c r="AE91" s="71">
        <v>35</v>
      </c>
      <c r="AF91" s="105">
        <v>190</v>
      </c>
      <c r="AG91" s="198"/>
      <c r="AH91" s="193"/>
      <c r="AI91" s="120">
        <v>73</v>
      </c>
      <c r="AJ91" s="70">
        <v>799</v>
      </c>
      <c r="AK91" s="71"/>
      <c r="AL91" s="135">
        <v>484</v>
      </c>
      <c r="AM91" s="8"/>
      <c r="AN91" s="8"/>
    </row>
    <row r="92" spans="2:42" ht="15" hidden="1" x14ac:dyDescent="0.2">
      <c r="B92" s="28"/>
      <c r="C92" s="30" t="s">
        <v>10</v>
      </c>
      <c r="D92" s="72">
        <f t="shared" si="31"/>
        <v>2132</v>
      </c>
      <c r="E92" s="228">
        <f t="shared" si="31"/>
        <v>1306</v>
      </c>
      <c r="F92" s="164">
        <f t="shared" si="29"/>
        <v>-44.778012684989434</v>
      </c>
      <c r="G92" s="73">
        <v>32</v>
      </c>
      <c r="H92" s="74">
        <v>365</v>
      </c>
      <c r="I92" s="75">
        <v>9</v>
      </c>
      <c r="J92" s="74">
        <v>141</v>
      </c>
      <c r="K92" s="75">
        <v>150</v>
      </c>
      <c r="L92" s="74">
        <v>16</v>
      </c>
      <c r="M92" s="79"/>
      <c r="N92" s="80"/>
      <c r="O92" s="75">
        <v>194</v>
      </c>
      <c r="P92" s="74">
        <v>46</v>
      </c>
      <c r="Q92" s="75">
        <v>5</v>
      </c>
      <c r="R92" s="74">
        <v>28</v>
      </c>
      <c r="S92" s="75">
        <v>15</v>
      </c>
      <c r="T92" s="74">
        <v>14</v>
      </c>
      <c r="U92" s="75">
        <v>641</v>
      </c>
      <c r="V92" s="74">
        <v>382</v>
      </c>
      <c r="W92" s="75">
        <v>1017</v>
      </c>
      <c r="X92" s="74">
        <v>91</v>
      </c>
      <c r="Y92" s="75">
        <v>6</v>
      </c>
      <c r="Z92" s="74">
        <v>132</v>
      </c>
      <c r="AA92" s="75">
        <v>12</v>
      </c>
      <c r="AB92" s="74">
        <v>61</v>
      </c>
      <c r="AC92" s="75">
        <v>2</v>
      </c>
      <c r="AD92" s="74">
        <v>4</v>
      </c>
      <c r="AE92" s="75">
        <v>49</v>
      </c>
      <c r="AF92" s="106">
        <v>26</v>
      </c>
      <c r="AG92" s="198"/>
      <c r="AH92" s="193"/>
      <c r="AI92" s="121">
        <v>113</v>
      </c>
      <c r="AJ92" s="74">
        <v>411</v>
      </c>
      <c r="AK92" s="75"/>
      <c r="AL92" s="136">
        <v>482</v>
      </c>
      <c r="AM92" s="8"/>
      <c r="AN92" s="8"/>
    </row>
    <row r="93" spans="2:42" ht="15" hidden="1" x14ac:dyDescent="0.2">
      <c r="B93" s="28"/>
      <c r="C93" s="29" t="s">
        <v>11</v>
      </c>
      <c r="D93" s="72">
        <f>G93+I93+K93+M93+O93+Q93+S93+U93+W93+Y93+AA93+AC93+AE93</f>
        <v>431</v>
      </c>
      <c r="E93" s="228">
        <f>H93+J93+L93+N93+P93+R93+T93+V93+X93+Z93+AB93+AD93+AF93</f>
        <v>1286</v>
      </c>
      <c r="F93" s="164">
        <f t="shared" si="29"/>
        <v>-17.827476038338659</v>
      </c>
      <c r="G93" s="69">
        <v>25</v>
      </c>
      <c r="H93" s="70">
        <v>499</v>
      </c>
      <c r="I93" s="71">
        <v>13</v>
      </c>
      <c r="J93" s="70">
        <v>46</v>
      </c>
      <c r="K93" s="71">
        <v>167</v>
      </c>
      <c r="L93" s="70">
        <v>36</v>
      </c>
      <c r="M93" s="79">
        <v>1</v>
      </c>
      <c r="N93" s="80">
        <v>57</v>
      </c>
      <c r="O93" s="71">
        <v>2</v>
      </c>
      <c r="P93" s="70">
        <v>2</v>
      </c>
      <c r="Q93" s="71">
        <v>1</v>
      </c>
      <c r="R93" s="70">
        <v>39</v>
      </c>
      <c r="S93" s="71">
        <v>6</v>
      </c>
      <c r="T93" s="70">
        <v>11</v>
      </c>
      <c r="U93" s="71">
        <v>14</v>
      </c>
      <c r="V93" s="70">
        <v>213</v>
      </c>
      <c r="W93" s="71">
        <v>32</v>
      </c>
      <c r="X93" s="70">
        <v>114</v>
      </c>
      <c r="Y93" s="71">
        <v>10</v>
      </c>
      <c r="Z93" s="70">
        <v>59</v>
      </c>
      <c r="AA93" s="71">
        <v>1</v>
      </c>
      <c r="AB93" s="70">
        <v>28</v>
      </c>
      <c r="AC93" s="71">
        <v>6</v>
      </c>
      <c r="AD93" s="70">
        <v>17</v>
      </c>
      <c r="AE93" s="71">
        <v>153</v>
      </c>
      <c r="AF93" s="105">
        <v>165</v>
      </c>
      <c r="AG93" s="198"/>
      <c r="AH93" s="193"/>
      <c r="AI93" s="120">
        <v>68</v>
      </c>
      <c r="AJ93" s="70">
        <v>305</v>
      </c>
      <c r="AK93" s="71"/>
      <c r="AL93" s="135">
        <v>45</v>
      </c>
      <c r="AM93" s="8"/>
      <c r="AN93" s="8"/>
    </row>
    <row r="94" spans="2:42" ht="15" hidden="1" x14ac:dyDescent="0.2">
      <c r="B94" s="28"/>
      <c r="C94" s="29" t="s">
        <v>12</v>
      </c>
      <c r="D94" s="72">
        <f>G94+I94+K94+M94+O94+Q94+S94+U94+W94+Y94+AA94+AC94+AE94</f>
        <v>551</v>
      </c>
      <c r="E94" s="228">
        <f>H94+J94+L94+N94+P94+R94+T94+V94+X94+Z94+AB94+AD94+AF94</f>
        <v>776</v>
      </c>
      <c r="F94" s="164">
        <f t="shared" si="29"/>
        <v>-36.65306122448979</v>
      </c>
      <c r="G94" s="69">
        <v>21</v>
      </c>
      <c r="H94" s="70">
        <v>288</v>
      </c>
      <c r="I94" s="71">
        <v>9</v>
      </c>
      <c r="J94" s="70">
        <v>239</v>
      </c>
      <c r="K94" s="71">
        <v>76</v>
      </c>
      <c r="L94" s="70">
        <v>22</v>
      </c>
      <c r="M94" s="79">
        <v>1</v>
      </c>
      <c r="N94" s="80">
        <v>9</v>
      </c>
      <c r="O94" s="71">
        <v>93</v>
      </c>
      <c r="P94" s="70">
        <v>9</v>
      </c>
      <c r="Q94" s="71">
        <v>1</v>
      </c>
      <c r="R94" s="70">
        <v>15</v>
      </c>
      <c r="S94" s="71">
        <v>11</v>
      </c>
      <c r="T94" s="70">
        <v>8</v>
      </c>
      <c r="U94" s="71">
        <v>254</v>
      </c>
      <c r="V94" s="70">
        <v>34</v>
      </c>
      <c r="W94" s="71">
        <v>8</v>
      </c>
      <c r="X94" s="70">
        <v>47</v>
      </c>
      <c r="Y94" s="71">
        <v>7</v>
      </c>
      <c r="Z94" s="70">
        <v>41</v>
      </c>
      <c r="AA94" s="71"/>
      <c r="AB94" s="70"/>
      <c r="AC94" s="71">
        <v>4</v>
      </c>
      <c r="AD94" s="70">
        <v>20</v>
      </c>
      <c r="AE94" s="71">
        <v>66</v>
      </c>
      <c r="AF94" s="105">
        <v>44</v>
      </c>
      <c r="AG94" s="198"/>
      <c r="AH94" s="193"/>
      <c r="AI94" s="120">
        <v>107</v>
      </c>
      <c r="AJ94" s="70">
        <v>522</v>
      </c>
      <c r="AK94" s="71"/>
      <c r="AL94" s="135">
        <v>26</v>
      </c>
      <c r="AM94" s="8"/>
      <c r="AN94" s="8"/>
    </row>
    <row r="95" spans="2:42" ht="15" x14ac:dyDescent="0.2">
      <c r="B95" s="148" t="s">
        <v>91</v>
      </c>
      <c r="C95" s="149" t="s">
        <v>39</v>
      </c>
      <c r="D95" s="78">
        <f>SUM(D83:D94)</f>
        <v>10917</v>
      </c>
      <c r="E95" s="156">
        <f>SUM(E83:E94)</f>
        <v>16667</v>
      </c>
      <c r="F95" s="163">
        <f>+E95/SUM(E81)*100-100</f>
        <v>-10.661449399656945</v>
      </c>
      <c r="G95" s="90">
        <f t="shared" ref="G95:AF95" si="32">SUM(G83:G94)</f>
        <v>460</v>
      </c>
      <c r="H95" s="86">
        <f t="shared" si="32"/>
        <v>4803</v>
      </c>
      <c r="I95" s="87">
        <f t="shared" si="32"/>
        <v>164</v>
      </c>
      <c r="J95" s="88">
        <f t="shared" si="32"/>
        <v>2213</v>
      </c>
      <c r="K95" s="89">
        <f t="shared" si="32"/>
        <v>3261</v>
      </c>
      <c r="L95" s="86">
        <f t="shared" si="32"/>
        <v>458</v>
      </c>
      <c r="M95" s="87">
        <f t="shared" si="32"/>
        <v>25</v>
      </c>
      <c r="N95" s="88">
        <f t="shared" si="32"/>
        <v>149</v>
      </c>
      <c r="O95" s="89">
        <f t="shared" si="32"/>
        <v>845</v>
      </c>
      <c r="P95" s="86">
        <f t="shared" si="32"/>
        <v>210</v>
      </c>
      <c r="Q95" s="87">
        <f t="shared" si="32"/>
        <v>52</v>
      </c>
      <c r="R95" s="88">
        <f t="shared" si="32"/>
        <v>1284</v>
      </c>
      <c r="S95" s="89">
        <f t="shared" si="32"/>
        <v>138</v>
      </c>
      <c r="T95" s="86">
        <f t="shared" si="32"/>
        <v>271</v>
      </c>
      <c r="U95" s="87">
        <f t="shared" si="32"/>
        <v>2857</v>
      </c>
      <c r="V95" s="88">
        <f t="shared" si="32"/>
        <v>1998</v>
      </c>
      <c r="W95" s="89">
        <f t="shared" si="32"/>
        <v>1521</v>
      </c>
      <c r="X95" s="86">
        <f t="shared" si="32"/>
        <v>1774</v>
      </c>
      <c r="Y95" s="87">
        <f t="shared" si="32"/>
        <v>106</v>
      </c>
      <c r="Z95" s="88">
        <f t="shared" si="32"/>
        <v>905</v>
      </c>
      <c r="AA95" s="89">
        <f t="shared" si="32"/>
        <v>28</v>
      </c>
      <c r="AB95" s="86">
        <f t="shared" si="32"/>
        <v>214</v>
      </c>
      <c r="AC95" s="87">
        <f t="shared" si="32"/>
        <v>63</v>
      </c>
      <c r="AD95" s="86">
        <f t="shared" si="32"/>
        <v>333</v>
      </c>
      <c r="AE95" s="87">
        <f t="shared" si="32"/>
        <v>1397</v>
      </c>
      <c r="AF95" s="107">
        <f t="shared" si="32"/>
        <v>2055</v>
      </c>
      <c r="AG95" s="197"/>
      <c r="AH95" s="193"/>
      <c r="AI95" s="87">
        <f>SUM(AI83:AI94)</f>
        <v>1013</v>
      </c>
      <c r="AJ95" s="86">
        <f>SUM(AJ83:AJ94)</f>
        <v>6907</v>
      </c>
      <c r="AK95" s="87"/>
      <c r="AL95" s="88">
        <f>SUM(AL83:AL94)</f>
        <v>1327</v>
      </c>
      <c r="AM95" s="8"/>
      <c r="AN95" s="8"/>
    </row>
    <row r="96" spans="2:42" s="98" customFormat="1" ht="15.75" thickBot="1" x14ac:dyDescent="0.25">
      <c r="B96" s="184" t="s">
        <v>90</v>
      </c>
      <c r="C96" s="186"/>
      <c r="D96" s="204">
        <f>D95/SUM(D69:D80)-1</f>
        <v>-0.31511919698870761</v>
      </c>
      <c r="E96" s="205">
        <f>E95/SUM(E69:E80)-1</f>
        <v>-0.10661449399656941</v>
      </c>
      <c r="F96" s="176"/>
      <c r="G96" s="204">
        <f>G95/SUM(G69:G80)-1</f>
        <v>0.25683060109289624</v>
      </c>
      <c r="H96" s="206">
        <f>H95/SUM(H69:H80)-1</f>
        <v>0.45325264750378214</v>
      </c>
      <c r="I96" s="181">
        <f t="shared" ref="I96:AE96" si="33">I95/SUM(I69:I80)-1</f>
        <v>-2.9585798816568087E-2</v>
      </c>
      <c r="J96" s="206">
        <f t="shared" si="33"/>
        <v>-0.1923357664233577</v>
      </c>
      <c r="K96" s="181">
        <f t="shared" si="33"/>
        <v>-0.51824494016841482</v>
      </c>
      <c r="L96" s="206">
        <f t="shared" si="33"/>
        <v>-0.15341959334565625</v>
      </c>
      <c r="M96" s="181">
        <f t="shared" si="33"/>
        <v>0.47058823529411775</v>
      </c>
      <c r="N96" s="206">
        <f t="shared" si="33"/>
        <v>-0.80624187256176849</v>
      </c>
      <c r="O96" s="181">
        <f t="shared" si="33"/>
        <v>-0.31523500810372773</v>
      </c>
      <c r="P96" s="206">
        <f t="shared" si="33"/>
        <v>-8.2969432314410452E-2</v>
      </c>
      <c r="Q96" s="181">
        <f t="shared" si="33"/>
        <v>-0.28767123287671237</v>
      </c>
      <c r="R96" s="206">
        <f t="shared" si="33"/>
        <v>-0.40279069767441855</v>
      </c>
      <c r="S96" s="181">
        <f t="shared" si="33"/>
        <v>-2.1276595744680882E-2</v>
      </c>
      <c r="T96" s="206">
        <f t="shared" si="33"/>
        <v>4.2307692307692379E-2</v>
      </c>
      <c r="U96" s="181">
        <f t="shared" si="33"/>
        <v>-0.35023879918126</v>
      </c>
      <c r="V96" s="206">
        <f t="shared" si="33"/>
        <v>0.11870100783874582</v>
      </c>
      <c r="W96" s="181">
        <f t="shared" si="33"/>
        <v>-0.10212514757969304</v>
      </c>
      <c r="X96" s="206">
        <f t="shared" si="33"/>
        <v>-0.13841670713938803</v>
      </c>
      <c r="Y96" s="181">
        <f t="shared" si="33"/>
        <v>1.2083333333333335</v>
      </c>
      <c r="Z96" s="206">
        <f t="shared" si="33"/>
        <v>0.17685305591677514</v>
      </c>
      <c r="AA96" s="181">
        <f t="shared" si="33"/>
        <v>-0.22222222222222221</v>
      </c>
      <c r="AB96" s="206">
        <f t="shared" si="33"/>
        <v>-0.3354037267080745</v>
      </c>
      <c r="AC96" s="181">
        <f t="shared" si="33"/>
        <v>-0.24096385542168675</v>
      </c>
      <c r="AD96" s="206">
        <f t="shared" si="33"/>
        <v>-0.52966101694915246</v>
      </c>
      <c r="AE96" s="181">
        <f t="shared" si="33"/>
        <v>0.53012048192771077</v>
      </c>
      <c r="AF96" s="183">
        <v>0.08</v>
      </c>
      <c r="AG96" s="225"/>
      <c r="AH96" s="226"/>
      <c r="AI96" s="176">
        <f>AI95/SUM(AI69:AI80)-1</f>
        <v>5.6308654848800765E-2</v>
      </c>
      <c r="AJ96" s="206">
        <f>AJ95/SUM(AJ69:AJ80)-1</f>
        <v>-0.42408071374968737</v>
      </c>
      <c r="AK96" s="181" t="e">
        <f>AK95/SUM(AK69:AK80)-1</f>
        <v>#DIV/0!</v>
      </c>
      <c r="AL96" s="179">
        <f>AL95/SUM(AL69:AL80)-1</f>
        <v>-0.42678185745140385</v>
      </c>
      <c r="AM96" s="8"/>
      <c r="AN96" s="8"/>
      <c r="AO96" s="147"/>
      <c r="AP96" s="147"/>
    </row>
    <row r="97" spans="2:38" ht="15" hidden="1" x14ac:dyDescent="0.2">
      <c r="B97" s="28" t="s">
        <v>92</v>
      </c>
      <c r="C97" s="172" t="s">
        <v>1</v>
      </c>
      <c r="D97" s="72">
        <f t="shared" ref="D97:E99" si="34">G97+I97+K97+M97+O97+Q97+S97+U97+W97+Y97+AA97+AC97+AE97</f>
        <v>243</v>
      </c>
      <c r="E97" s="153">
        <f t="shared" si="34"/>
        <v>810.98899999999992</v>
      </c>
      <c r="F97" s="229">
        <f t="shared" ref="F97:F103" si="35">+E97/SUM(E83)*100-100</f>
        <v>-35.379362549800803</v>
      </c>
      <c r="G97" s="69">
        <v>3</v>
      </c>
      <c r="H97" s="70">
        <v>147.21899999999999</v>
      </c>
      <c r="I97" s="71">
        <v>5</v>
      </c>
      <c r="J97" s="70">
        <v>92.100999999999999</v>
      </c>
      <c r="K97" s="71">
        <v>1</v>
      </c>
      <c r="L97" s="70">
        <v>3.6190000000000002</v>
      </c>
      <c r="M97" s="79">
        <v>1</v>
      </c>
      <c r="N97" s="80">
        <v>2.617</v>
      </c>
      <c r="O97" s="79">
        <v>86</v>
      </c>
      <c r="P97" s="80">
        <v>1.0680000000000001</v>
      </c>
      <c r="Q97" s="71"/>
      <c r="R97" s="70"/>
      <c r="S97" s="71">
        <v>5</v>
      </c>
      <c r="T97" s="70">
        <v>1.577</v>
      </c>
      <c r="U97" s="71">
        <v>104</v>
      </c>
      <c r="V97" s="70">
        <v>90.43</v>
      </c>
      <c r="W97" s="71">
        <v>20</v>
      </c>
      <c r="X97" s="70">
        <v>65.248000000000005</v>
      </c>
      <c r="Y97" s="71">
        <v>4</v>
      </c>
      <c r="Z97" s="70">
        <v>297.89</v>
      </c>
      <c r="AA97" s="71"/>
      <c r="AB97" s="70"/>
      <c r="AC97" s="71">
        <v>4</v>
      </c>
      <c r="AD97" s="70">
        <v>43.137</v>
      </c>
      <c r="AE97" s="71">
        <v>10</v>
      </c>
      <c r="AF97" s="105">
        <v>66.082999999999998</v>
      </c>
      <c r="AG97" s="198"/>
      <c r="AH97" s="193"/>
      <c r="AI97" s="120">
        <v>59</v>
      </c>
      <c r="AJ97" s="70">
        <v>266.25200000000001</v>
      </c>
      <c r="AK97" s="71"/>
      <c r="AL97" s="135">
        <v>21.707999999999998</v>
      </c>
    </row>
    <row r="98" spans="2:38" ht="15" hidden="1" x14ac:dyDescent="0.2">
      <c r="B98" s="28"/>
      <c r="C98" s="29" t="s">
        <v>2</v>
      </c>
      <c r="D98" s="72">
        <f t="shared" si="34"/>
        <v>255</v>
      </c>
      <c r="E98" s="153">
        <f t="shared" si="34"/>
        <v>1335.8870000000002</v>
      </c>
      <c r="F98" s="164">
        <f t="shared" si="35"/>
        <v>44.733152762730242</v>
      </c>
      <c r="G98" s="69">
        <v>4</v>
      </c>
      <c r="H98" s="70">
        <v>595.59</v>
      </c>
      <c r="I98" s="71">
        <v>1</v>
      </c>
      <c r="J98" s="70">
        <v>11.776999999999999</v>
      </c>
      <c r="K98" s="71">
        <v>125</v>
      </c>
      <c r="L98" s="70">
        <v>20.582999999999998</v>
      </c>
      <c r="M98" s="79">
        <v>2</v>
      </c>
      <c r="N98" s="80">
        <v>269.99</v>
      </c>
      <c r="O98" s="71">
        <v>7</v>
      </c>
      <c r="P98" s="70">
        <v>1.4570000000000001</v>
      </c>
      <c r="Q98" s="71"/>
      <c r="R98" s="146"/>
      <c r="S98" s="71">
        <v>3</v>
      </c>
      <c r="T98" s="70">
        <v>26.41</v>
      </c>
      <c r="U98" s="71">
        <v>13</v>
      </c>
      <c r="V98" s="70">
        <v>135.21199999999999</v>
      </c>
      <c r="W98" s="71">
        <v>28</v>
      </c>
      <c r="X98" s="70">
        <v>9.3740000000000006</v>
      </c>
      <c r="Y98" s="71">
        <v>42</v>
      </c>
      <c r="Z98" s="70">
        <v>244.51599999999999</v>
      </c>
      <c r="AA98" s="71"/>
      <c r="AB98" s="70"/>
      <c r="AC98" s="71">
        <v>1</v>
      </c>
      <c r="AD98" s="70">
        <v>2.0150000000000001</v>
      </c>
      <c r="AE98" s="71">
        <v>29</v>
      </c>
      <c r="AF98" s="105">
        <v>18.963000000000001</v>
      </c>
      <c r="AG98" s="198"/>
      <c r="AH98" s="193"/>
      <c r="AI98" s="120">
        <v>34</v>
      </c>
      <c r="AJ98" s="70">
        <v>259.67399999999998</v>
      </c>
      <c r="AK98" s="71"/>
      <c r="AL98" s="135">
        <v>34.04</v>
      </c>
    </row>
    <row r="99" spans="2:38" ht="15" hidden="1" x14ac:dyDescent="0.2">
      <c r="B99" s="28"/>
      <c r="C99" s="29" t="s">
        <v>3</v>
      </c>
      <c r="D99" s="72">
        <f t="shared" si="34"/>
        <v>466</v>
      </c>
      <c r="E99" s="228">
        <f t="shared" si="34"/>
        <v>1309.355</v>
      </c>
      <c r="F99" s="164">
        <f t="shared" si="35"/>
        <v>50.500574712643697</v>
      </c>
      <c r="G99" s="69">
        <v>13</v>
      </c>
      <c r="H99" s="70">
        <v>364.25599999999997</v>
      </c>
      <c r="I99" s="71">
        <v>9</v>
      </c>
      <c r="J99" s="70">
        <v>188.779</v>
      </c>
      <c r="K99" s="71">
        <v>334</v>
      </c>
      <c r="L99" s="70">
        <v>52.826999999999998</v>
      </c>
      <c r="M99" s="81">
        <v>1</v>
      </c>
      <c r="N99" s="82">
        <v>115.012</v>
      </c>
      <c r="O99" s="71"/>
      <c r="P99" s="70"/>
      <c r="Q99" s="71">
        <v>1</v>
      </c>
      <c r="R99" s="70">
        <v>5.3029999999999999</v>
      </c>
      <c r="S99" s="71">
        <v>9</v>
      </c>
      <c r="T99" s="70">
        <v>44.981999999999999</v>
      </c>
      <c r="U99" s="71">
        <v>36</v>
      </c>
      <c r="V99" s="70">
        <v>374.62200000000001</v>
      </c>
      <c r="W99" s="71">
        <v>14</v>
      </c>
      <c r="X99" s="70">
        <v>61.529000000000003</v>
      </c>
      <c r="Y99" s="71">
        <v>6</v>
      </c>
      <c r="Z99" s="70">
        <v>22.687000000000001</v>
      </c>
      <c r="AA99" s="71">
        <v>1</v>
      </c>
      <c r="AB99" s="70">
        <v>9.2579999999999991</v>
      </c>
      <c r="AC99" s="71">
        <v>5</v>
      </c>
      <c r="AD99" s="70">
        <v>10.217000000000001</v>
      </c>
      <c r="AE99" s="71">
        <v>37</v>
      </c>
      <c r="AF99" s="105">
        <v>59.883000000000003</v>
      </c>
      <c r="AG99" s="198"/>
      <c r="AH99" s="193"/>
      <c r="AI99" s="120">
        <v>79</v>
      </c>
      <c r="AJ99" s="70">
        <v>155.19900000000001</v>
      </c>
      <c r="AK99" s="71"/>
      <c r="AL99" s="135">
        <v>19.87</v>
      </c>
    </row>
    <row r="100" spans="2:38" ht="15" hidden="1" x14ac:dyDescent="0.2">
      <c r="B100" s="28"/>
      <c r="C100" s="30" t="s">
        <v>4</v>
      </c>
      <c r="D100" s="76">
        <f t="shared" ref="D100:E102" si="36">G100+I100+K100+M100+O100+Q100+S100+U100+W100+Y100+AA100+AC100+AE100</f>
        <v>460</v>
      </c>
      <c r="E100" s="230">
        <f t="shared" si="36"/>
        <v>380.86800000000005</v>
      </c>
      <c r="F100" s="231">
        <f t="shared" si="35"/>
        <v>-71.190015128593032</v>
      </c>
      <c r="G100" s="73">
        <v>3</v>
      </c>
      <c r="H100" s="74">
        <v>10.138999999999999</v>
      </c>
      <c r="I100" s="75">
        <v>1</v>
      </c>
      <c r="J100" s="74">
        <v>18.690000000000001</v>
      </c>
      <c r="K100" s="75">
        <v>119</v>
      </c>
      <c r="L100" s="74">
        <v>2.62</v>
      </c>
      <c r="M100" s="79">
        <v>2</v>
      </c>
      <c r="N100" s="80">
        <v>1.4550000000000001</v>
      </c>
      <c r="O100" s="75">
        <v>3</v>
      </c>
      <c r="P100" s="74">
        <v>1.282</v>
      </c>
      <c r="Q100" s="75">
        <v>1</v>
      </c>
      <c r="R100" s="74">
        <v>91.364000000000004</v>
      </c>
      <c r="S100" s="75">
        <v>10</v>
      </c>
      <c r="T100" s="74">
        <v>4.657</v>
      </c>
      <c r="U100" s="75">
        <v>272</v>
      </c>
      <c r="V100" s="74">
        <v>28.978999999999999</v>
      </c>
      <c r="W100" s="75">
        <v>24</v>
      </c>
      <c r="X100" s="74">
        <v>37.762</v>
      </c>
      <c r="Y100" s="75">
        <v>13</v>
      </c>
      <c r="Z100" s="74">
        <v>101.35599999999999</v>
      </c>
      <c r="AA100" s="75">
        <v>1</v>
      </c>
      <c r="AB100" s="74">
        <v>0.25</v>
      </c>
      <c r="AC100" s="75">
        <v>3</v>
      </c>
      <c r="AD100" s="74">
        <v>44.898000000000003</v>
      </c>
      <c r="AE100" s="75">
        <v>8</v>
      </c>
      <c r="AF100" s="106">
        <v>37.415999999999997</v>
      </c>
      <c r="AG100" s="198"/>
      <c r="AH100" s="193"/>
      <c r="AI100" s="121">
        <v>57</v>
      </c>
      <c r="AJ100" s="74">
        <v>703.572</v>
      </c>
      <c r="AK100" s="222"/>
      <c r="AL100" s="136">
        <v>21.63</v>
      </c>
    </row>
    <row r="101" spans="2:38" ht="15" hidden="1" x14ac:dyDescent="0.2">
      <c r="B101" s="28"/>
      <c r="C101" s="29" t="s">
        <v>5</v>
      </c>
      <c r="D101" s="72">
        <f t="shared" si="36"/>
        <v>405</v>
      </c>
      <c r="E101" s="228">
        <f t="shared" si="36"/>
        <v>1022.467</v>
      </c>
      <c r="F101" s="164">
        <f t="shared" si="35"/>
        <v>-58.419398129320868</v>
      </c>
      <c r="G101" s="69">
        <v>4</v>
      </c>
      <c r="H101" s="70">
        <v>115.01300000000001</v>
      </c>
      <c r="I101" s="71">
        <v>7</v>
      </c>
      <c r="J101" s="70">
        <v>90.632999999999996</v>
      </c>
      <c r="K101" s="71">
        <v>183</v>
      </c>
      <c r="L101" s="70">
        <v>8.7080000000000002</v>
      </c>
      <c r="M101" s="79"/>
      <c r="N101" s="80"/>
      <c r="O101" s="71">
        <v>111</v>
      </c>
      <c r="P101" s="70">
        <v>40.472999999999999</v>
      </c>
      <c r="Q101" s="71">
        <v>5</v>
      </c>
      <c r="R101" s="70">
        <v>556.08100000000002</v>
      </c>
      <c r="S101" s="71">
        <v>2</v>
      </c>
      <c r="T101" s="70">
        <v>4.024</v>
      </c>
      <c r="U101" s="71">
        <v>70</v>
      </c>
      <c r="V101" s="70">
        <v>94.38</v>
      </c>
      <c r="W101" s="71">
        <v>5</v>
      </c>
      <c r="X101" s="70">
        <v>12.236000000000001</v>
      </c>
      <c r="Y101" s="71">
        <v>1</v>
      </c>
      <c r="Z101" s="70">
        <v>64.004000000000005</v>
      </c>
      <c r="AA101" s="71"/>
      <c r="AB101" s="70"/>
      <c r="AC101" s="71">
        <v>2</v>
      </c>
      <c r="AD101" s="70">
        <v>5.492</v>
      </c>
      <c r="AE101" s="71">
        <v>15</v>
      </c>
      <c r="AF101" s="105">
        <v>31.422999999999998</v>
      </c>
      <c r="AG101" s="198"/>
      <c r="AH101" s="193"/>
      <c r="AI101" s="120">
        <v>59</v>
      </c>
      <c r="AJ101" s="70">
        <v>222.22</v>
      </c>
      <c r="AK101" s="71"/>
      <c r="AL101" s="135">
        <v>17.553999999999998</v>
      </c>
    </row>
    <row r="102" spans="2:38" ht="15" hidden="1" x14ac:dyDescent="0.2">
      <c r="B102" s="28"/>
      <c r="C102" s="29" t="s">
        <v>6</v>
      </c>
      <c r="D102" s="72">
        <f t="shared" si="36"/>
        <v>441</v>
      </c>
      <c r="E102" s="228">
        <f t="shared" si="36"/>
        <v>479.48900000000009</v>
      </c>
      <c r="F102" s="164">
        <f t="shared" si="35"/>
        <v>-68.924886584575489</v>
      </c>
      <c r="G102" s="69"/>
      <c r="H102" s="70"/>
      <c r="I102" s="71">
        <v>3</v>
      </c>
      <c r="J102" s="70">
        <v>73.965000000000003</v>
      </c>
      <c r="K102" s="71">
        <v>100</v>
      </c>
      <c r="L102" s="70">
        <v>3.681</v>
      </c>
      <c r="M102" s="79"/>
      <c r="N102" s="80"/>
      <c r="O102" s="71">
        <v>2</v>
      </c>
      <c r="P102" s="70">
        <v>2.4500000000000002</v>
      </c>
      <c r="Q102" s="71">
        <v>2</v>
      </c>
      <c r="R102" s="70">
        <v>178.43600000000001</v>
      </c>
      <c r="S102" s="71">
        <v>3</v>
      </c>
      <c r="T102" s="70">
        <v>1.9390000000000001</v>
      </c>
      <c r="U102" s="71">
        <v>264</v>
      </c>
      <c r="V102" s="70">
        <v>17.584</v>
      </c>
      <c r="W102" s="71">
        <v>14</v>
      </c>
      <c r="X102" s="70">
        <v>61.883000000000003</v>
      </c>
      <c r="Y102" s="71">
        <v>16</v>
      </c>
      <c r="Z102" s="70">
        <v>126.881</v>
      </c>
      <c r="AA102" s="71"/>
      <c r="AB102" s="70"/>
      <c r="AC102" s="71"/>
      <c r="AD102" s="70"/>
      <c r="AE102" s="71">
        <v>37</v>
      </c>
      <c r="AF102" s="105">
        <v>12.67</v>
      </c>
      <c r="AG102" s="198"/>
      <c r="AH102" s="193"/>
      <c r="AI102" s="120">
        <v>57</v>
      </c>
      <c r="AJ102" s="70">
        <v>205.97200000000001</v>
      </c>
      <c r="AK102" s="71"/>
      <c r="AL102" s="135">
        <v>73.308999999999997</v>
      </c>
    </row>
    <row r="103" spans="2:38" ht="15" hidden="1" x14ac:dyDescent="0.2">
      <c r="B103" s="28"/>
      <c r="C103" s="30" t="s">
        <v>7</v>
      </c>
      <c r="D103" s="76">
        <f t="shared" ref="D103:E105" si="37">G103+I103+K103+M103+O103+Q103+S103+U103+W103+Y103+AA103+AC103+AE103</f>
        <v>333</v>
      </c>
      <c r="E103" s="230">
        <f t="shared" si="37"/>
        <v>1154.9379999999999</v>
      </c>
      <c r="F103" s="231">
        <f t="shared" si="35"/>
        <v>-9.8409055425449026</v>
      </c>
      <c r="G103" s="73">
        <v>6</v>
      </c>
      <c r="H103" s="74">
        <v>743.10799999999995</v>
      </c>
      <c r="I103" s="75">
        <v>5</v>
      </c>
      <c r="J103" s="74">
        <v>32.125999999999998</v>
      </c>
      <c r="K103" s="75">
        <v>68</v>
      </c>
      <c r="L103" s="74">
        <v>10.547000000000001</v>
      </c>
      <c r="M103" s="190">
        <v>1</v>
      </c>
      <c r="N103" s="84">
        <v>7.5279999999999996</v>
      </c>
      <c r="O103" s="75">
        <v>2</v>
      </c>
      <c r="P103" s="74">
        <v>3.5609999999999999</v>
      </c>
      <c r="Q103" s="75"/>
      <c r="R103" s="74"/>
      <c r="S103" s="75">
        <v>7</v>
      </c>
      <c r="T103" s="74">
        <v>8.7810000000000006</v>
      </c>
      <c r="U103" s="75">
        <v>161</v>
      </c>
      <c r="V103" s="74">
        <v>2.2080000000000002</v>
      </c>
      <c r="W103" s="75">
        <v>25</v>
      </c>
      <c r="X103" s="74">
        <v>113.699</v>
      </c>
      <c r="Y103" s="75">
        <v>16</v>
      </c>
      <c r="Z103" s="74">
        <v>187.00200000000001</v>
      </c>
      <c r="AA103" s="75"/>
      <c r="AB103" s="74"/>
      <c r="AC103" s="75">
        <v>2</v>
      </c>
      <c r="AD103" s="74">
        <v>19.291</v>
      </c>
      <c r="AE103" s="75">
        <v>40</v>
      </c>
      <c r="AF103" s="106">
        <v>27.087</v>
      </c>
      <c r="AG103" s="198"/>
      <c r="AH103" s="193"/>
      <c r="AI103" s="121">
        <v>50</v>
      </c>
      <c r="AJ103" s="74">
        <v>122.986</v>
      </c>
      <c r="AK103" s="75"/>
      <c r="AL103" s="136">
        <v>11.516999999999999</v>
      </c>
    </row>
    <row r="104" spans="2:38" hidden="1" x14ac:dyDescent="0.15">
      <c r="B104" s="28"/>
      <c r="C104" s="29" t="s">
        <v>8</v>
      </c>
      <c r="D104" s="72">
        <f t="shared" si="37"/>
        <v>502</v>
      </c>
      <c r="E104" s="228">
        <f t="shared" si="37"/>
        <v>2311.5450000000005</v>
      </c>
      <c r="F104" s="164">
        <f t="shared" ref="F104:F109" si="38">+E104/SUM(E90)*100-100</f>
        <v>19.459689922480635</v>
      </c>
      <c r="G104" s="69">
        <v>10</v>
      </c>
      <c r="H104" s="70">
        <v>311.79500000000002</v>
      </c>
      <c r="I104" s="71">
        <v>9</v>
      </c>
      <c r="J104" s="70">
        <v>1441.296</v>
      </c>
      <c r="K104" s="71">
        <v>158</v>
      </c>
      <c r="L104" s="70">
        <v>38.418999999999997</v>
      </c>
      <c r="M104" s="79">
        <v>1</v>
      </c>
      <c r="N104" s="85">
        <v>112.625</v>
      </c>
      <c r="O104" s="71">
        <v>2</v>
      </c>
      <c r="P104" s="70">
        <v>8.7899999999999991</v>
      </c>
      <c r="Q104" s="71">
        <v>1</v>
      </c>
      <c r="R104" s="70">
        <v>47.877000000000002</v>
      </c>
      <c r="S104" s="71">
        <v>26</v>
      </c>
      <c r="T104" s="70">
        <v>23.797999999999998</v>
      </c>
      <c r="U104" s="71">
        <v>254</v>
      </c>
      <c r="V104" s="70">
        <v>215.352</v>
      </c>
      <c r="W104" s="71">
        <v>20</v>
      </c>
      <c r="X104" s="70">
        <v>45.674999999999997</v>
      </c>
      <c r="Y104" s="71">
        <v>1</v>
      </c>
      <c r="Z104" s="70">
        <v>9.6820000000000004</v>
      </c>
      <c r="AA104" s="71"/>
      <c r="AB104" s="70"/>
      <c r="AC104" s="71">
        <v>6</v>
      </c>
      <c r="AD104" s="70">
        <v>1.657</v>
      </c>
      <c r="AE104" s="71">
        <v>14</v>
      </c>
      <c r="AF104" s="105">
        <v>54.579000000000001</v>
      </c>
      <c r="AG104" s="198"/>
      <c r="AH104" s="198"/>
      <c r="AI104" s="120">
        <v>47</v>
      </c>
      <c r="AJ104" s="70">
        <v>127.587</v>
      </c>
      <c r="AK104" s="71"/>
      <c r="AL104" s="135">
        <v>10.114000000000001</v>
      </c>
    </row>
    <row r="105" spans="2:38" ht="15" hidden="1" x14ac:dyDescent="0.2">
      <c r="B105" s="28"/>
      <c r="C105" s="29" t="s">
        <v>9</v>
      </c>
      <c r="D105" s="66">
        <f t="shared" si="37"/>
        <v>347</v>
      </c>
      <c r="E105" s="227">
        <f t="shared" si="37"/>
        <v>411.28099999999995</v>
      </c>
      <c r="F105" s="239">
        <f t="shared" si="38"/>
        <v>-75.962536528345993</v>
      </c>
      <c r="G105" s="69">
        <v>13</v>
      </c>
      <c r="H105" s="70">
        <v>85.373999999999995</v>
      </c>
      <c r="I105" s="71">
        <v>4</v>
      </c>
      <c r="J105" s="70">
        <v>47.283999999999999</v>
      </c>
      <c r="K105" s="71">
        <v>103</v>
      </c>
      <c r="L105" s="70">
        <v>9.9369999999999994</v>
      </c>
      <c r="M105" s="81">
        <v>1</v>
      </c>
      <c r="N105" s="82">
        <v>45.548999999999999</v>
      </c>
      <c r="O105" s="71">
        <v>1</v>
      </c>
      <c r="P105" s="70">
        <v>1.417</v>
      </c>
      <c r="Q105" s="71">
        <v>1</v>
      </c>
      <c r="R105" s="70">
        <v>44.374000000000002</v>
      </c>
      <c r="S105" s="71">
        <v>32</v>
      </c>
      <c r="T105" s="70">
        <v>15.673</v>
      </c>
      <c r="U105" s="71">
        <v>99</v>
      </c>
      <c r="V105" s="70">
        <v>26.765000000000001</v>
      </c>
      <c r="W105" s="71">
        <v>10</v>
      </c>
      <c r="X105" s="70">
        <v>40.198</v>
      </c>
      <c r="Y105" s="71">
        <v>2</v>
      </c>
      <c r="Z105" s="70">
        <v>14.084</v>
      </c>
      <c r="AA105" s="71">
        <v>1</v>
      </c>
      <c r="AB105" s="70">
        <v>27.157</v>
      </c>
      <c r="AC105" s="71">
        <v>10</v>
      </c>
      <c r="AD105" s="70">
        <v>12.045999999999999</v>
      </c>
      <c r="AE105" s="71">
        <v>70</v>
      </c>
      <c r="AF105" s="105">
        <v>41.423000000000002</v>
      </c>
      <c r="AG105" s="198"/>
      <c r="AH105" s="193"/>
      <c r="AI105" s="120">
        <v>50</v>
      </c>
      <c r="AJ105" s="70">
        <v>402.21899999999999</v>
      </c>
      <c r="AK105" s="71"/>
      <c r="AL105" s="135">
        <v>18.234999999999999</v>
      </c>
    </row>
    <row r="106" spans="2:38" ht="15" hidden="1" x14ac:dyDescent="0.2">
      <c r="B106" s="28"/>
      <c r="C106" s="30" t="s">
        <v>10</v>
      </c>
      <c r="D106" s="76">
        <f>G106+I106+K106+M106+O106+Q106+S106+U106+W106+Y106+AA106+AC106+AE106</f>
        <v>407</v>
      </c>
      <c r="E106" s="230">
        <f t="shared" ref="D106:E108" si="39">H106+J106+L106+N106+P106+R106+T106+V106+X106+Z106+AB106+AD106+AF106</f>
        <v>856.71699999999987</v>
      </c>
      <c r="F106" s="231">
        <f t="shared" si="38"/>
        <v>-34.40145482388975</v>
      </c>
      <c r="G106" s="73">
        <v>2</v>
      </c>
      <c r="H106" s="74">
        <v>211.07499999999999</v>
      </c>
      <c r="I106" s="75">
        <v>6</v>
      </c>
      <c r="J106" s="74">
        <v>29.542000000000002</v>
      </c>
      <c r="K106" s="75">
        <v>206</v>
      </c>
      <c r="L106" s="74">
        <v>49.929000000000002</v>
      </c>
      <c r="M106" s="79"/>
      <c r="N106" s="80"/>
      <c r="O106" s="75"/>
      <c r="P106" s="74"/>
      <c r="Q106" s="75">
        <v>3</v>
      </c>
      <c r="R106" s="74">
        <v>239.27199999999999</v>
      </c>
      <c r="S106" s="75">
        <v>8</v>
      </c>
      <c r="T106" s="74">
        <v>13.497999999999999</v>
      </c>
      <c r="U106" s="75">
        <v>123</v>
      </c>
      <c r="V106" s="74">
        <v>22.071999999999999</v>
      </c>
      <c r="W106" s="75">
        <v>11</v>
      </c>
      <c r="X106" s="74">
        <v>20.04</v>
      </c>
      <c r="Y106" s="75">
        <v>5</v>
      </c>
      <c r="Z106" s="74">
        <v>25.271000000000001</v>
      </c>
      <c r="AA106" s="75">
        <v>5</v>
      </c>
      <c r="AB106" s="74">
        <v>0.90100000000000002</v>
      </c>
      <c r="AC106" s="75">
        <v>5</v>
      </c>
      <c r="AD106" s="74">
        <v>14.047000000000001</v>
      </c>
      <c r="AE106" s="75">
        <v>33</v>
      </c>
      <c r="AF106" s="106">
        <v>231.07</v>
      </c>
      <c r="AG106" s="198"/>
      <c r="AH106" s="193"/>
      <c r="AI106" s="121">
        <v>57</v>
      </c>
      <c r="AJ106" s="74">
        <v>262.83</v>
      </c>
      <c r="AK106" s="75"/>
      <c r="AL106" s="136">
        <v>480.05799999999999</v>
      </c>
    </row>
    <row r="107" spans="2:38" hidden="1" x14ac:dyDescent="0.15">
      <c r="B107" s="28"/>
      <c r="C107" s="29" t="s">
        <v>11</v>
      </c>
      <c r="D107" s="72">
        <f t="shared" si="39"/>
        <v>453</v>
      </c>
      <c r="E107" s="228">
        <f t="shared" si="39"/>
        <v>2437.5590000000002</v>
      </c>
      <c r="F107" s="164">
        <f t="shared" si="38"/>
        <v>89.545800933125975</v>
      </c>
      <c r="G107" s="69">
        <v>24</v>
      </c>
      <c r="H107" s="70">
        <v>2196.3919999999998</v>
      </c>
      <c r="I107" s="71">
        <v>4</v>
      </c>
      <c r="J107" s="70">
        <v>93.366</v>
      </c>
      <c r="K107" s="71">
        <v>165</v>
      </c>
      <c r="L107" s="70">
        <v>11.871</v>
      </c>
      <c r="M107" s="79"/>
      <c r="N107" s="80"/>
      <c r="O107" s="71">
        <v>5</v>
      </c>
      <c r="P107" s="70">
        <v>2.6320000000000001</v>
      </c>
      <c r="Q107" s="71">
        <v>3</v>
      </c>
      <c r="R107" s="70">
        <v>9.7829999999999995</v>
      </c>
      <c r="S107" s="71">
        <v>4</v>
      </c>
      <c r="T107" s="70">
        <v>2.5539999999999998</v>
      </c>
      <c r="U107" s="71">
        <v>93</v>
      </c>
      <c r="V107" s="70">
        <v>2.73</v>
      </c>
      <c r="W107" s="71">
        <v>10</v>
      </c>
      <c r="X107" s="70">
        <v>46.628</v>
      </c>
      <c r="Y107" s="71"/>
      <c r="Z107" s="70"/>
      <c r="AA107" s="71">
        <v>5</v>
      </c>
      <c r="AB107" s="70">
        <v>3.2269999999999999</v>
      </c>
      <c r="AC107" s="71">
        <v>1</v>
      </c>
      <c r="AD107" s="70">
        <v>1.0609999999999999</v>
      </c>
      <c r="AE107" s="71">
        <v>139</v>
      </c>
      <c r="AF107" s="105">
        <v>67.314999999999998</v>
      </c>
      <c r="AG107" s="198"/>
      <c r="AH107" s="198"/>
      <c r="AI107" s="120">
        <v>58</v>
      </c>
      <c r="AJ107" s="70">
        <v>265.51799999999997</v>
      </c>
      <c r="AK107" s="71"/>
      <c r="AL107" s="135">
        <v>36.741999999999997</v>
      </c>
    </row>
    <row r="108" spans="2:38" ht="15" hidden="1" x14ac:dyDescent="0.2">
      <c r="B108" s="28"/>
      <c r="C108" s="29" t="s">
        <v>12</v>
      </c>
      <c r="D108" s="72">
        <f t="shared" si="39"/>
        <v>459</v>
      </c>
      <c r="E108" s="228">
        <f t="shared" si="39"/>
        <v>837.24299999999982</v>
      </c>
      <c r="F108" s="164">
        <f t="shared" si="38"/>
        <v>7.8921391752577108</v>
      </c>
      <c r="G108" s="69">
        <v>4</v>
      </c>
      <c r="H108" s="70">
        <v>320.55500000000001</v>
      </c>
      <c r="I108" s="71">
        <v>20</v>
      </c>
      <c r="J108" s="70">
        <v>252.15899999999999</v>
      </c>
      <c r="K108" s="71">
        <v>137</v>
      </c>
      <c r="L108" s="70">
        <v>13.944000000000001</v>
      </c>
      <c r="M108" s="79"/>
      <c r="N108" s="80"/>
      <c r="O108" s="71"/>
      <c r="P108" s="70"/>
      <c r="Q108" s="71">
        <v>1</v>
      </c>
      <c r="R108" s="70">
        <v>1.4379999999999999</v>
      </c>
      <c r="S108" s="71">
        <v>15</v>
      </c>
      <c r="T108" s="70">
        <v>4.5529999999999999</v>
      </c>
      <c r="U108" s="71">
        <v>207</v>
      </c>
      <c r="V108" s="70">
        <v>15.451000000000001</v>
      </c>
      <c r="W108" s="71">
        <v>24</v>
      </c>
      <c r="X108" s="70">
        <v>45.540999999999997</v>
      </c>
      <c r="Y108" s="71">
        <v>16</v>
      </c>
      <c r="Z108" s="70">
        <v>92.861000000000004</v>
      </c>
      <c r="AA108" s="71">
        <v>1</v>
      </c>
      <c r="AB108" s="70">
        <v>30.004000000000001</v>
      </c>
      <c r="AC108" s="71">
        <v>4</v>
      </c>
      <c r="AD108" s="70">
        <v>45.665999999999997</v>
      </c>
      <c r="AE108" s="71">
        <v>30</v>
      </c>
      <c r="AF108" s="105">
        <v>15.071</v>
      </c>
      <c r="AG108" s="198"/>
      <c r="AH108" s="193"/>
      <c r="AI108" s="120">
        <v>59</v>
      </c>
      <c r="AJ108" s="70">
        <v>118.675</v>
      </c>
      <c r="AK108" s="71"/>
      <c r="AL108" s="135">
        <v>18.311</v>
      </c>
    </row>
    <row r="109" spans="2:38" ht="15" x14ac:dyDescent="0.2">
      <c r="B109" s="148" t="s">
        <v>92</v>
      </c>
      <c r="C109" s="149" t="s">
        <v>39</v>
      </c>
      <c r="D109" s="78">
        <f>SUM(D97:D108)</f>
        <v>4771</v>
      </c>
      <c r="E109" s="156">
        <f>SUM(E97:E108)</f>
        <v>13348.338000000002</v>
      </c>
      <c r="F109" s="163">
        <f t="shared" si="38"/>
        <v>-19.911573768524619</v>
      </c>
      <c r="G109" s="90">
        <f t="shared" ref="G109:AF109" si="40">SUM(G97:G108)</f>
        <v>86</v>
      </c>
      <c r="H109" s="86">
        <f t="shared" si="40"/>
        <v>5100.5159999999996</v>
      </c>
      <c r="I109" s="87">
        <f t="shared" si="40"/>
        <v>74</v>
      </c>
      <c r="J109" s="88">
        <f t="shared" si="40"/>
        <v>2371.7180000000003</v>
      </c>
      <c r="K109" s="89">
        <f t="shared" si="40"/>
        <v>1699</v>
      </c>
      <c r="L109" s="86">
        <f t="shared" si="40"/>
        <v>226.685</v>
      </c>
      <c r="M109" s="87">
        <f t="shared" si="40"/>
        <v>9</v>
      </c>
      <c r="N109" s="88">
        <f t="shared" si="40"/>
        <v>554.77600000000007</v>
      </c>
      <c r="O109" s="89">
        <f t="shared" si="40"/>
        <v>219</v>
      </c>
      <c r="P109" s="86">
        <f t="shared" si="40"/>
        <v>63.13</v>
      </c>
      <c r="Q109" s="87">
        <f t="shared" si="40"/>
        <v>18</v>
      </c>
      <c r="R109" s="88">
        <f t="shared" si="40"/>
        <v>1173.9280000000001</v>
      </c>
      <c r="S109" s="89">
        <f t="shared" si="40"/>
        <v>124</v>
      </c>
      <c r="T109" s="86">
        <f t="shared" si="40"/>
        <v>152.446</v>
      </c>
      <c r="U109" s="87">
        <f t="shared" si="40"/>
        <v>1696</v>
      </c>
      <c r="V109" s="88">
        <f t="shared" si="40"/>
        <v>1025.7849999999999</v>
      </c>
      <c r="W109" s="89">
        <f t="shared" si="40"/>
        <v>205</v>
      </c>
      <c r="X109" s="86">
        <f t="shared" si="40"/>
        <v>559.8130000000001</v>
      </c>
      <c r="Y109" s="87">
        <f t="shared" si="40"/>
        <v>122</v>
      </c>
      <c r="Z109" s="88">
        <f t="shared" si="40"/>
        <v>1186.2340000000002</v>
      </c>
      <c r="AA109" s="89">
        <f t="shared" si="40"/>
        <v>14</v>
      </c>
      <c r="AB109" s="86">
        <f t="shared" si="40"/>
        <v>70.796999999999997</v>
      </c>
      <c r="AC109" s="87">
        <f t="shared" si="40"/>
        <v>43</v>
      </c>
      <c r="AD109" s="86">
        <f t="shared" si="40"/>
        <v>199.52699999999999</v>
      </c>
      <c r="AE109" s="87">
        <f t="shared" si="40"/>
        <v>462</v>
      </c>
      <c r="AF109" s="107">
        <f t="shared" si="40"/>
        <v>662.98300000000006</v>
      </c>
      <c r="AG109" s="197"/>
      <c r="AH109" s="193"/>
      <c r="AI109" s="87">
        <f>SUM(AI97:AI108)</f>
        <v>666</v>
      </c>
      <c r="AJ109" s="86">
        <f>SUM(AJ97:AJ108)</f>
        <v>3112.7040000000006</v>
      </c>
      <c r="AK109" s="87"/>
      <c r="AL109" s="88">
        <f>SUM(AL97:AL108)</f>
        <v>763.08799999999997</v>
      </c>
    </row>
    <row r="110" spans="2:38" ht="15.75" thickBot="1" x14ac:dyDescent="0.25">
      <c r="B110" s="184" t="s">
        <v>90</v>
      </c>
      <c r="C110" s="186"/>
      <c r="D110" s="204">
        <f>D109/SUM(D83:D94)-1</f>
        <v>-0.56297517633049377</v>
      </c>
      <c r="E110" s="205">
        <f>E109/SUM(E83:E94)-1</f>
        <v>-0.19911573768524615</v>
      </c>
      <c r="F110" s="176"/>
      <c r="G110" s="204">
        <f t="shared" ref="G110:AJ110" si="41">G109/SUM(G83:G94)-1</f>
        <v>-0.81304347826086953</v>
      </c>
      <c r="H110" s="206">
        <f t="shared" si="41"/>
        <v>6.1943785134290996E-2</v>
      </c>
      <c r="I110" s="232">
        <f t="shared" si="41"/>
        <v>-0.54878048780487809</v>
      </c>
      <c r="J110" s="176">
        <f t="shared" si="41"/>
        <v>7.1720741075463224E-2</v>
      </c>
      <c r="K110" s="232">
        <f t="shared" si="41"/>
        <v>-0.47899417356639062</v>
      </c>
      <c r="L110" s="206">
        <f t="shared" si="41"/>
        <v>-0.50505458515283841</v>
      </c>
      <c r="M110" s="176">
        <f t="shared" si="41"/>
        <v>-0.64</v>
      </c>
      <c r="N110" s="206">
        <f t="shared" si="41"/>
        <v>2.7233288590604032</v>
      </c>
      <c r="O110" s="232">
        <f t="shared" si="41"/>
        <v>-0.74082840236686387</v>
      </c>
      <c r="P110" s="176">
        <f t="shared" si="41"/>
        <v>-0.69938095238095244</v>
      </c>
      <c r="Q110" s="232">
        <f t="shared" si="41"/>
        <v>-0.65384615384615385</v>
      </c>
      <c r="R110" s="206">
        <f t="shared" si="41"/>
        <v>-8.572585669781918E-2</v>
      </c>
      <c r="S110" s="176">
        <f t="shared" si="41"/>
        <v>-0.10144927536231885</v>
      </c>
      <c r="T110" s="206">
        <f t="shared" si="41"/>
        <v>-0.43746863468634689</v>
      </c>
      <c r="U110" s="232">
        <f t="shared" si="41"/>
        <v>-0.40637031851592575</v>
      </c>
      <c r="V110" s="176">
        <f t="shared" si="41"/>
        <v>-0.48659409409409415</v>
      </c>
      <c r="W110" s="232">
        <f t="shared" si="41"/>
        <v>-0.8652202498356345</v>
      </c>
      <c r="X110" s="206">
        <f t="shared" si="41"/>
        <v>-0.68443461104847803</v>
      </c>
      <c r="Y110" s="176">
        <f t="shared" si="41"/>
        <v>0.15094339622641506</v>
      </c>
      <c r="Z110" s="206">
        <f t="shared" si="41"/>
        <v>0.31075580110497247</v>
      </c>
      <c r="AA110" s="232">
        <f t="shared" si="41"/>
        <v>-0.5</v>
      </c>
      <c r="AB110" s="176">
        <f t="shared" si="41"/>
        <v>-0.66917289719626172</v>
      </c>
      <c r="AC110" s="232">
        <f t="shared" si="41"/>
        <v>-0.31746031746031744</v>
      </c>
      <c r="AD110" s="206">
        <f t="shared" si="41"/>
        <v>-0.40081981981981984</v>
      </c>
      <c r="AE110" s="176">
        <f t="shared" si="41"/>
        <v>-0.66929133858267709</v>
      </c>
      <c r="AF110" s="183">
        <f t="shared" si="41"/>
        <v>-0.67738053527980524</v>
      </c>
      <c r="AG110" s="225"/>
      <c r="AH110" s="226"/>
      <c r="AI110" s="176">
        <f t="shared" si="41"/>
        <v>-0.34254689042448172</v>
      </c>
      <c r="AJ110" s="206">
        <f t="shared" si="41"/>
        <v>-0.54934066888663668</v>
      </c>
      <c r="AK110" s="232"/>
      <c r="AL110" s="179">
        <f>AL109/SUM(AL83:AL94)-1</f>
        <v>-0.42495252449133392</v>
      </c>
    </row>
    <row r="111" spans="2:38" ht="15" hidden="1" x14ac:dyDescent="0.2">
      <c r="B111" s="28" t="s">
        <v>94</v>
      </c>
      <c r="C111" s="172" t="s">
        <v>1</v>
      </c>
      <c r="D111" s="72">
        <f t="shared" ref="D111:E113" si="42">G111+I111+K111+M111+O111+Q111+S111+U111+W111+Y111+AA111+AC111+AE111</f>
        <v>403</v>
      </c>
      <c r="E111" s="153">
        <f t="shared" si="42"/>
        <v>695.81700000000012</v>
      </c>
      <c r="F111" s="240">
        <f t="shared" ref="F111:F117" si="43">+E111/SUM(E97)*100-100</f>
        <v>-14.201425666685964</v>
      </c>
      <c r="G111" s="69">
        <v>9</v>
      </c>
      <c r="H111" s="70">
        <v>28.733000000000001</v>
      </c>
      <c r="I111" s="71">
        <v>12</v>
      </c>
      <c r="J111" s="70">
        <v>290.73700000000002</v>
      </c>
      <c r="K111" s="71">
        <v>209</v>
      </c>
      <c r="L111" s="70">
        <v>8.0950000000000006</v>
      </c>
      <c r="M111" s="79"/>
      <c r="N111" s="80"/>
      <c r="O111" s="79">
        <v>62</v>
      </c>
      <c r="P111" s="80">
        <v>119.997</v>
      </c>
      <c r="Q111" s="71"/>
      <c r="R111" s="70"/>
      <c r="S111" s="71">
        <v>3</v>
      </c>
      <c r="T111" s="70">
        <v>4.7560000000000002</v>
      </c>
      <c r="U111" s="71">
        <v>19</v>
      </c>
      <c r="V111" s="70">
        <v>61.625</v>
      </c>
      <c r="W111" s="71">
        <v>9</v>
      </c>
      <c r="X111" s="70">
        <v>40.165999999999997</v>
      </c>
      <c r="Y111" s="71">
        <v>16</v>
      </c>
      <c r="Z111" s="70">
        <v>70.402000000000001</v>
      </c>
      <c r="AA111" s="71">
        <v>1</v>
      </c>
      <c r="AB111" s="70">
        <v>16.152999999999999</v>
      </c>
      <c r="AC111" s="71">
        <v>5</v>
      </c>
      <c r="AD111" s="70">
        <v>25.963999999999999</v>
      </c>
      <c r="AE111" s="71">
        <v>58</v>
      </c>
      <c r="AF111" s="105">
        <v>29.189</v>
      </c>
      <c r="AG111" s="198"/>
      <c r="AH111" s="193"/>
      <c r="AI111" s="120">
        <v>62</v>
      </c>
      <c r="AJ111" s="70">
        <v>156.78100000000001</v>
      </c>
      <c r="AK111" s="71"/>
      <c r="AL111" s="135">
        <v>407.38799999999998</v>
      </c>
    </row>
    <row r="112" spans="2:38" ht="15" hidden="1" x14ac:dyDescent="0.2">
      <c r="B112" s="28"/>
      <c r="C112" s="29" t="s">
        <v>2</v>
      </c>
      <c r="D112" s="72">
        <f t="shared" si="42"/>
        <v>450</v>
      </c>
      <c r="E112" s="153">
        <f t="shared" si="42"/>
        <v>779.07400000000007</v>
      </c>
      <c r="F112" s="164">
        <f t="shared" si="43"/>
        <v>-41.681145186681213</v>
      </c>
      <c r="G112" s="69">
        <v>6</v>
      </c>
      <c r="H112" s="70">
        <v>303.86900000000003</v>
      </c>
      <c r="I112" s="71">
        <v>2</v>
      </c>
      <c r="J112" s="70">
        <v>2.258</v>
      </c>
      <c r="K112" s="71">
        <v>157</v>
      </c>
      <c r="L112" s="70">
        <v>2.69</v>
      </c>
      <c r="M112" s="241"/>
      <c r="O112" s="79">
        <v>54</v>
      </c>
      <c r="P112" s="80">
        <v>41.756</v>
      </c>
      <c r="Q112" s="71">
        <v>4</v>
      </c>
      <c r="R112" s="70">
        <v>78.888000000000005</v>
      </c>
      <c r="S112" s="71">
        <v>2</v>
      </c>
      <c r="T112" s="146">
        <v>2.4350000000000001</v>
      </c>
      <c r="U112" s="71">
        <v>155</v>
      </c>
      <c r="V112" s="70">
        <v>45.335000000000001</v>
      </c>
      <c r="W112" s="71">
        <v>23</v>
      </c>
      <c r="X112" s="70">
        <v>55.69</v>
      </c>
      <c r="Y112" s="71">
        <v>2</v>
      </c>
      <c r="Z112" s="70">
        <v>1.228</v>
      </c>
      <c r="AA112" s="71">
        <v>2</v>
      </c>
      <c r="AB112" s="70">
        <v>2.2869999999999999</v>
      </c>
      <c r="AC112" s="71">
        <v>1</v>
      </c>
      <c r="AD112" s="70">
        <v>5.452</v>
      </c>
      <c r="AE112" s="71">
        <v>42</v>
      </c>
      <c r="AF112" s="105">
        <v>237.18600000000001</v>
      </c>
      <c r="AG112" s="198"/>
      <c r="AH112" s="193"/>
      <c r="AI112" s="120">
        <v>75</v>
      </c>
      <c r="AJ112" s="70">
        <v>237.221</v>
      </c>
      <c r="AK112" s="71"/>
      <c r="AL112" s="135">
        <v>46.804000000000002</v>
      </c>
    </row>
    <row r="113" spans="2:38" ht="15" hidden="1" x14ac:dyDescent="0.2">
      <c r="B113" s="28"/>
      <c r="C113" s="29" t="s">
        <v>3</v>
      </c>
      <c r="D113" s="66">
        <f t="shared" si="42"/>
        <v>431</v>
      </c>
      <c r="E113" s="154">
        <f t="shared" si="42"/>
        <v>1180.519</v>
      </c>
      <c r="F113" s="239">
        <f t="shared" si="43"/>
        <v>-9.8396538753813871</v>
      </c>
      <c r="G113" s="69">
        <v>4</v>
      </c>
      <c r="H113" s="70">
        <v>274.91399999999999</v>
      </c>
      <c r="I113" s="71">
        <v>9</v>
      </c>
      <c r="J113" s="70">
        <v>150.24199999999999</v>
      </c>
      <c r="K113" s="71">
        <v>220</v>
      </c>
      <c r="L113" s="70">
        <v>428.81299999999999</v>
      </c>
      <c r="M113" s="81"/>
      <c r="N113" s="82"/>
      <c r="O113" s="71">
        <v>2</v>
      </c>
      <c r="P113" s="70">
        <v>0.54700000000000004</v>
      </c>
      <c r="Q113" s="71">
        <v>1</v>
      </c>
      <c r="R113" s="70">
        <v>0.38500000000000001</v>
      </c>
      <c r="S113" s="71">
        <v>5</v>
      </c>
      <c r="T113" s="70">
        <v>3.32</v>
      </c>
      <c r="U113" s="71">
        <v>69</v>
      </c>
      <c r="V113" s="70">
        <v>107.453</v>
      </c>
      <c r="W113" s="71">
        <v>26</v>
      </c>
      <c r="X113" s="70">
        <v>103.747</v>
      </c>
      <c r="Y113" s="71">
        <v>12</v>
      </c>
      <c r="Z113" s="70">
        <v>83.207999999999998</v>
      </c>
      <c r="AA113" s="71">
        <v>5</v>
      </c>
      <c r="AB113" s="70">
        <v>7.5990000000000002</v>
      </c>
      <c r="AC113" s="71">
        <v>2</v>
      </c>
      <c r="AD113" s="70">
        <v>0.36399999999999999</v>
      </c>
      <c r="AE113" s="71">
        <v>76</v>
      </c>
      <c r="AF113" s="105">
        <v>19.927</v>
      </c>
      <c r="AG113" s="198"/>
      <c r="AH113" s="193"/>
      <c r="AI113" s="120">
        <v>81</v>
      </c>
      <c r="AJ113" s="70">
        <v>270.06700000000001</v>
      </c>
      <c r="AK113" s="71"/>
      <c r="AL113" s="135">
        <v>38.533999999999999</v>
      </c>
    </row>
    <row r="114" spans="2:38" ht="15" hidden="1" x14ac:dyDescent="0.2">
      <c r="B114" s="28"/>
      <c r="C114" s="30" t="s">
        <v>4</v>
      </c>
      <c r="D114" s="72">
        <f t="shared" ref="D114:E116" si="44">G114+I114+K114+M114+O114+Q114+S114+U114+W114+Y114+AA114+AC114+AE114</f>
        <v>538</v>
      </c>
      <c r="E114" s="153">
        <f t="shared" si="44"/>
        <v>520.25099999999998</v>
      </c>
      <c r="F114" s="164">
        <f t="shared" si="43"/>
        <v>36.596143545795371</v>
      </c>
      <c r="G114" s="73">
        <v>2</v>
      </c>
      <c r="H114" s="74">
        <v>2.3119999999999998</v>
      </c>
      <c r="I114" s="75">
        <v>4</v>
      </c>
      <c r="J114" s="74">
        <v>10.47</v>
      </c>
      <c r="K114" s="75">
        <v>113</v>
      </c>
      <c r="L114" s="74">
        <v>20.358000000000001</v>
      </c>
      <c r="M114" s="79"/>
      <c r="N114" s="80"/>
      <c r="O114" s="75">
        <v>46</v>
      </c>
      <c r="P114" s="74">
        <v>0.30499999999999999</v>
      </c>
      <c r="Q114" s="75">
        <v>9</v>
      </c>
      <c r="R114" s="74">
        <v>93.185000000000002</v>
      </c>
      <c r="S114" s="75">
        <v>9</v>
      </c>
      <c r="T114" s="74">
        <v>5.3410000000000002</v>
      </c>
      <c r="U114" s="75">
        <v>128</v>
      </c>
      <c r="V114" s="74">
        <v>22.029</v>
      </c>
      <c r="W114" s="75">
        <v>125</v>
      </c>
      <c r="X114" s="74">
        <v>13.32</v>
      </c>
      <c r="Y114" s="75">
        <v>13</v>
      </c>
      <c r="Z114" s="74">
        <v>148.05699999999999</v>
      </c>
      <c r="AA114" s="75">
        <v>1</v>
      </c>
      <c r="AB114" s="74">
        <v>3.0150000000000001</v>
      </c>
      <c r="AC114" s="75">
        <v>4</v>
      </c>
      <c r="AD114" s="74">
        <v>133.137</v>
      </c>
      <c r="AE114" s="75">
        <v>84</v>
      </c>
      <c r="AF114" s="106">
        <v>68.721999999999994</v>
      </c>
      <c r="AG114" s="198"/>
      <c r="AH114" s="193"/>
      <c r="AI114" s="121">
        <v>74</v>
      </c>
      <c r="AJ114" s="74">
        <v>313.98599999999999</v>
      </c>
      <c r="AK114" s="222"/>
      <c r="AL114" s="136">
        <v>6.8090000000000002</v>
      </c>
    </row>
    <row r="115" spans="2:38" ht="15" hidden="1" x14ac:dyDescent="0.2">
      <c r="B115" s="28"/>
      <c r="C115" s="29" t="s">
        <v>5</v>
      </c>
      <c r="D115" s="72">
        <f t="shared" si="44"/>
        <v>910</v>
      </c>
      <c r="E115" s="153">
        <f t="shared" si="44"/>
        <v>286.99900000000002</v>
      </c>
      <c r="F115" s="164">
        <f t="shared" si="43"/>
        <v>-71.93073223879108</v>
      </c>
      <c r="G115" s="69">
        <v>3</v>
      </c>
      <c r="H115" s="70">
        <v>12.32</v>
      </c>
      <c r="I115" s="71">
        <v>8</v>
      </c>
      <c r="J115" s="70">
        <v>58.944000000000003</v>
      </c>
      <c r="K115" s="71">
        <v>253</v>
      </c>
      <c r="L115" s="70">
        <v>11.782999999999999</v>
      </c>
      <c r="M115" s="79"/>
      <c r="N115" s="80"/>
      <c r="O115" s="79">
        <v>78</v>
      </c>
      <c r="P115" s="80">
        <v>6.0640000000000001</v>
      </c>
      <c r="Q115" s="71">
        <v>2</v>
      </c>
      <c r="R115" s="70">
        <v>60.143000000000001</v>
      </c>
      <c r="S115" s="71">
        <v>8</v>
      </c>
      <c r="T115" s="70">
        <v>9.0139999999999993</v>
      </c>
      <c r="U115" s="71">
        <v>480</v>
      </c>
      <c r="V115" s="70">
        <v>55.738999999999997</v>
      </c>
      <c r="W115" s="71">
        <v>35</v>
      </c>
      <c r="X115" s="70">
        <v>7.4370000000000003</v>
      </c>
      <c r="Y115" s="71">
        <v>3</v>
      </c>
      <c r="Z115" s="70">
        <v>13.737</v>
      </c>
      <c r="AA115" s="71"/>
      <c r="AB115" s="70"/>
      <c r="AC115" s="71">
        <v>5</v>
      </c>
      <c r="AD115" s="70">
        <v>7.1669999999999998</v>
      </c>
      <c r="AE115" s="71">
        <v>35</v>
      </c>
      <c r="AF115" s="105">
        <v>44.651000000000003</v>
      </c>
      <c r="AG115" s="198"/>
      <c r="AH115" s="193"/>
      <c r="AI115" s="120">
        <v>55</v>
      </c>
      <c r="AJ115" s="70">
        <v>333.666</v>
      </c>
      <c r="AK115" s="71"/>
      <c r="AL115" s="135">
        <v>26.175000000000001</v>
      </c>
    </row>
    <row r="116" spans="2:38" ht="15" hidden="1" x14ac:dyDescent="0.2">
      <c r="B116" s="28"/>
      <c r="C116" s="29" t="s">
        <v>6</v>
      </c>
      <c r="D116" s="66">
        <f t="shared" si="44"/>
        <v>533</v>
      </c>
      <c r="E116" s="154">
        <f t="shared" si="44"/>
        <v>857.62400000000014</v>
      </c>
      <c r="F116" s="239">
        <f t="shared" si="43"/>
        <v>78.862080256272804</v>
      </c>
      <c r="G116" s="69">
        <v>3</v>
      </c>
      <c r="H116" s="70">
        <v>23.04</v>
      </c>
      <c r="I116" s="71">
        <v>9</v>
      </c>
      <c r="J116" s="70">
        <v>319.911</v>
      </c>
      <c r="K116" s="71">
        <v>107</v>
      </c>
      <c r="L116" s="70">
        <v>19.518000000000001</v>
      </c>
      <c r="M116" s="79"/>
      <c r="N116" s="80"/>
      <c r="O116" s="71">
        <v>147</v>
      </c>
      <c r="P116" s="70">
        <v>59.393999999999998</v>
      </c>
      <c r="Q116" s="71">
        <v>3</v>
      </c>
      <c r="R116" s="70">
        <v>58.877000000000002</v>
      </c>
      <c r="S116" s="71">
        <v>2</v>
      </c>
      <c r="T116" s="70">
        <v>2.8889999999999998</v>
      </c>
      <c r="U116" s="71">
        <v>211</v>
      </c>
      <c r="V116" s="70">
        <v>14.509</v>
      </c>
      <c r="W116" s="71">
        <v>26</v>
      </c>
      <c r="X116" s="70">
        <v>22.457000000000001</v>
      </c>
      <c r="Y116" s="71">
        <v>4</v>
      </c>
      <c r="Z116" s="70">
        <v>268.02800000000002</v>
      </c>
      <c r="AA116" s="71">
        <v>1</v>
      </c>
      <c r="AB116" s="70">
        <v>5.7949999999999999</v>
      </c>
      <c r="AC116" s="71">
        <v>6</v>
      </c>
      <c r="AD116" s="70">
        <v>11.063000000000001</v>
      </c>
      <c r="AE116" s="71">
        <v>14</v>
      </c>
      <c r="AF116" s="105">
        <v>52.143000000000001</v>
      </c>
      <c r="AG116" s="198"/>
      <c r="AH116" s="193"/>
      <c r="AI116" s="120">
        <v>67</v>
      </c>
      <c r="AJ116" s="70">
        <v>292.029</v>
      </c>
      <c r="AK116" s="71"/>
      <c r="AL116" s="135">
        <v>385.81</v>
      </c>
    </row>
    <row r="117" spans="2:38" ht="15" hidden="1" x14ac:dyDescent="0.2">
      <c r="B117" s="28"/>
      <c r="C117" s="30" t="s">
        <v>7</v>
      </c>
      <c r="D117" s="72">
        <f t="shared" ref="D117:E119" si="45">G117+I117+K117+M117+O117+Q117+S117+U117+W117+Y117+AA117+AC117+AE117</f>
        <v>1131</v>
      </c>
      <c r="E117" s="153">
        <f t="shared" si="45"/>
        <v>403.56500000000005</v>
      </c>
      <c r="F117" s="164">
        <f t="shared" si="43"/>
        <v>-65.057431654339865</v>
      </c>
      <c r="G117" s="73">
        <v>5</v>
      </c>
      <c r="H117" s="74">
        <v>30.468</v>
      </c>
      <c r="I117" s="75">
        <v>8</v>
      </c>
      <c r="J117" s="74">
        <v>59.779000000000003</v>
      </c>
      <c r="K117" s="75">
        <v>518</v>
      </c>
      <c r="L117" s="74">
        <v>53.392000000000003</v>
      </c>
      <c r="M117" s="190"/>
      <c r="N117" s="84"/>
      <c r="O117" s="75">
        <v>28</v>
      </c>
      <c r="P117" s="74">
        <v>6.6420000000000003</v>
      </c>
      <c r="Q117" s="75">
        <v>9</v>
      </c>
      <c r="R117" s="74">
        <v>14.023999999999999</v>
      </c>
      <c r="S117" s="75">
        <v>2</v>
      </c>
      <c r="T117" s="74">
        <v>1.1619999999999999</v>
      </c>
      <c r="U117" s="75">
        <v>343</v>
      </c>
      <c r="V117" s="74">
        <v>20.815000000000001</v>
      </c>
      <c r="W117" s="75">
        <v>50</v>
      </c>
      <c r="X117" s="74">
        <v>59.81</v>
      </c>
      <c r="Y117" s="75"/>
      <c r="Z117" s="74"/>
      <c r="AA117" s="75"/>
      <c r="AB117" s="74"/>
      <c r="AC117" s="75">
        <v>1</v>
      </c>
      <c r="AD117" s="74">
        <v>0.57899999999999996</v>
      </c>
      <c r="AE117" s="75">
        <v>167</v>
      </c>
      <c r="AF117" s="106">
        <v>156.89400000000001</v>
      </c>
      <c r="AG117" s="198"/>
      <c r="AH117" s="193"/>
      <c r="AI117" s="121">
        <v>73</v>
      </c>
      <c r="AJ117" s="74">
        <v>289.024</v>
      </c>
      <c r="AK117" s="75"/>
      <c r="AL117" s="136">
        <v>384.94900000000001</v>
      </c>
    </row>
    <row r="118" spans="2:38" hidden="1" x14ac:dyDescent="0.15">
      <c r="B118" s="28"/>
      <c r="C118" s="29" t="s">
        <v>8</v>
      </c>
      <c r="D118" s="72">
        <f t="shared" si="45"/>
        <v>373</v>
      </c>
      <c r="E118" s="153">
        <f t="shared" si="45"/>
        <v>706.98300000000017</v>
      </c>
      <c r="F118" s="164">
        <f>+E118/SUM(E104)*100-100</f>
        <v>-69.415131438064151</v>
      </c>
      <c r="G118" s="69">
        <v>5</v>
      </c>
      <c r="H118" s="70">
        <v>28.393999999999998</v>
      </c>
      <c r="I118" s="71">
        <v>8</v>
      </c>
      <c r="J118" s="70">
        <v>210.12200000000001</v>
      </c>
      <c r="K118" s="71">
        <v>200</v>
      </c>
      <c r="L118" s="70">
        <v>34.043999999999997</v>
      </c>
      <c r="M118" s="79">
        <v>1</v>
      </c>
      <c r="N118" s="85">
        <v>37.929000000000002</v>
      </c>
      <c r="O118" s="71">
        <v>22</v>
      </c>
      <c r="P118" s="70">
        <v>5.569</v>
      </c>
      <c r="Q118" s="71">
        <v>3</v>
      </c>
      <c r="R118" s="70">
        <v>105.211</v>
      </c>
      <c r="S118" s="71">
        <v>1</v>
      </c>
      <c r="T118" s="70">
        <v>0.627</v>
      </c>
      <c r="U118" s="71">
        <v>72</v>
      </c>
      <c r="V118" s="70">
        <v>66.093000000000004</v>
      </c>
      <c r="W118" s="71">
        <v>23</v>
      </c>
      <c r="X118" s="70">
        <v>45.226999999999997</v>
      </c>
      <c r="Y118" s="71">
        <v>7</v>
      </c>
      <c r="Z118" s="70">
        <v>64.704999999999998</v>
      </c>
      <c r="AA118" s="71">
        <v>4</v>
      </c>
      <c r="AB118" s="70">
        <v>6.0439999999999996</v>
      </c>
      <c r="AC118" s="71">
        <v>3</v>
      </c>
      <c r="AD118" s="70">
        <v>15.491</v>
      </c>
      <c r="AE118" s="71">
        <v>24</v>
      </c>
      <c r="AF118" s="105">
        <v>87.527000000000001</v>
      </c>
      <c r="AG118" s="198"/>
      <c r="AH118" s="198"/>
      <c r="AI118" s="120">
        <v>82</v>
      </c>
      <c r="AJ118" s="70">
        <v>232.71899999999999</v>
      </c>
      <c r="AK118" s="71"/>
      <c r="AL118" s="135">
        <v>21.565999999999999</v>
      </c>
    </row>
    <row r="119" spans="2:38" ht="15" hidden="1" x14ac:dyDescent="0.2">
      <c r="B119" s="28"/>
      <c r="C119" s="29" t="s">
        <v>9</v>
      </c>
      <c r="D119" s="66">
        <f t="shared" si="45"/>
        <v>544</v>
      </c>
      <c r="E119" s="154">
        <f t="shared" si="45"/>
        <v>531.83500000000004</v>
      </c>
      <c r="F119" s="239">
        <f>+E119/SUM(E105)*100-100</f>
        <v>29.311833028999672</v>
      </c>
      <c r="G119" s="69">
        <v>4</v>
      </c>
      <c r="H119" s="70">
        <v>107.601</v>
      </c>
      <c r="I119" s="71">
        <v>18</v>
      </c>
      <c r="J119" s="70">
        <v>131.86000000000001</v>
      </c>
      <c r="K119" s="71">
        <v>241</v>
      </c>
      <c r="L119" s="70">
        <v>10.106</v>
      </c>
      <c r="M119" s="81">
        <v>1</v>
      </c>
      <c r="N119" s="82">
        <v>4.63</v>
      </c>
      <c r="O119" s="71">
        <v>1</v>
      </c>
      <c r="P119" s="70">
        <v>1.5209999999999999</v>
      </c>
      <c r="Q119" s="71">
        <v>2</v>
      </c>
      <c r="R119" s="70">
        <v>31.832000000000001</v>
      </c>
      <c r="S119" s="71">
        <v>2</v>
      </c>
      <c r="T119" s="70">
        <v>4.8849999999999998</v>
      </c>
      <c r="U119" s="71">
        <v>148</v>
      </c>
      <c r="V119" s="70">
        <v>11.895</v>
      </c>
      <c r="W119" s="71">
        <v>15</v>
      </c>
      <c r="X119" s="70">
        <v>23.922000000000001</v>
      </c>
      <c r="Y119" s="71">
        <v>16</v>
      </c>
      <c r="Z119" s="70">
        <v>91.638999999999996</v>
      </c>
      <c r="AA119" s="71">
        <v>1</v>
      </c>
      <c r="AB119" s="70">
        <v>27.07</v>
      </c>
      <c r="AC119" s="71">
        <v>12</v>
      </c>
      <c r="AD119" s="70">
        <v>24.552</v>
      </c>
      <c r="AE119" s="71">
        <v>83</v>
      </c>
      <c r="AF119" s="105">
        <v>60.322000000000003</v>
      </c>
      <c r="AG119" s="198"/>
      <c r="AH119" s="193"/>
      <c r="AI119" s="120">
        <v>54</v>
      </c>
      <c r="AJ119" s="70">
        <v>292.34699999999998</v>
      </c>
      <c r="AK119" s="71"/>
      <c r="AL119" s="135">
        <v>454.22699999999998</v>
      </c>
    </row>
    <row r="120" spans="2:38" ht="15" hidden="1" x14ac:dyDescent="0.2">
      <c r="B120" s="28"/>
      <c r="C120" s="30" t="s">
        <v>10</v>
      </c>
      <c r="D120" s="72">
        <f t="shared" ref="D120:E122" si="46">G120+I120+K120+M120+O120+Q120+S120+U120+W120+Y120+AA120+AC120+AE120</f>
        <v>383</v>
      </c>
      <c r="E120" s="153">
        <f t="shared" si="46"/>
        <v>415.798</v>
      </c>
      <c r="F120" s="164">
        <f>+E120/SUM(E106)*100-100</f>
        <v>-51.466120083995058</v>
      </c>
      <c r="G120" s="73">
        <v>6</v>
      </c>
      <c r="H120" s="74">
        <v>71.611999999999995</v>
      </c>
      <c r="I120" s="75">
        <v>3</v>
      </c>
      <c r="J120" s="74">
        <v>17.181999999999999</v>
      </c>
      <c r="K120" s="75">
        <v>57</v>
      </c>
      <c r="L120" s="74">
        <v>4.202</v>
      </c>
      <c r="M120" s="79"/>
      <c r="N120" s="80"/>
      <c r="O120" s="75">
        <v>1</v>
      </c>
      <c r="P120" s="74">
        <v>0.57799999999999996</v>
      </c>
      <c r="Q120" s="75">
        <v>2</v>
      </c>
      <c r="R120" s="74">
        <v>78.635999999999996</v>
      </c>
      <c r="S120" s="75">
        <v>4</v>
      </c>
      <c r="T120" s="74">
        <v>3.3109999999999999</v>
      </c>
      <c r="U120" s="75">
        <v>206</v>
      </c>
      <c r="V120" s="74">
        <v>4.7210000000000001</v>
      </c>
      <c r="W120" s="75">
        <v>16</v>
      </c>
      <c r="X120" s="74">
        <v>29.568999999999999</v>
      </c>
      <c r="Y120" s="75">
        <v>8</v>
      </c>
      <c r="Z120" s="74">
        <v>48.139000000000003</v>
      </c>
      <c r="AA120" s="75">
        <v>3</v>
      </c>
      <c r="AB120" s="74">
        <v>56.045999999999999</v>
      </c>
      <c r="AC120" s="75">
        <v>13</v>
      </c>
      <c r="AD120" s="74">
        <v>81.013999999999996</v>
      </c>
      <c r="AE120" s="75">
        <v>64</v>
      </c>
      <c r="AF120" s="106">
        <v>20.788</v>
      </c>
      <c r="AG120" s="198"/>
      <c r="AH120" s="193"/>
      <c r="AI120" s="121">
        <v>74</v>
      </c>
      <c r="AJ120" s="74">
        <v>290.791</v>
      </c>
      <c r="AK120" s="75"/>
      <c r="AL120" s="136">
        <v>20.698</v>
      </c>
    </row>
    <row r="121" spans="2:38" hidden="1" x14ac:dyDescent="0.15">
      <c r="B121" s="28"/>
      <c r="C121" s="29" t="s">
        <v>11</v>
      </c>
      <c r="D121" s="72">
        <f t="shared" si="46"/>
        <v>242</v>
      </c>
      <c r="E121" s="153">
        <f t="shared" si="46"/>
        <v>683.86800000000017</v>
      </c>
      <c r="F121" s="164">
        <f>+E121/SUM(E107)*100-100</f>
        <v>-71.944556008695585</v>
      </c>
      <c r="G121" s="69">
        <v>6</v>
      </c>
      <c r="H121" s="70">
        <v>209.727</v>
      </c>
      <c r="I121" s="71">
        <v>3</v>
      </c>
      <c r="J121" s="70">
        <v>7.0190000000000001</v>
      </c>
      <c r="K121" s="71">
        <v>97</v>
      </c>
      <c r="L121" s="70">
        <v>3.468</v>
      </c>
      <c r="M121" s="79">
        <v>3</v>
      </c>
      <c r="N121" s="80">
        <v>21.716000000000001</v>
      </c>
      <c r="O121" s="71"/>
      <c r="P121" s="70"/>
      <c r="Q121" s="71">
        <v>1</v>
      </c>
      <c r="R121" s="70">
        <v>34.881</v>
      </c>
      <c r="S121" s="71">
        <v>4</v>
      </c>
      <c r="T121" s="70">
        <v>4.0990000000000002</v>
      </c>
      <c r="U121" s="71">
        <v>62</v>
      </c>
      <c r="V121" s="70">
        <v>73.762</v>
      </c>
      <c r="W121" s="71">
        <v>32</v>
      </c>
      <c r="X121" s="70">
        <v>116.176</v>
      </c>
      <c r="Y121" s="71">
        <v>2</v>
      </c>
      <c r="Z121" s="70">
        <v>4.2080000000000002</v>
      </c>
      <c r="AA121" s="71"/>
      <c r="AB121" s="70"/>
      <c r="AC121" s="71">
        <v>8</v>
      </c>
      <c r="AD121" s="70">
        <v>176.35300000000001</v>
      </c>
      <c r="AE121" s="71">
        <v>24</v>
      </c>
      <c r="AF121" s="105">
        <v>32.459000000000003</v>
      </c>
      <c r="AG121" s="198"/>
      <c r="AH121" s="198"/>
      <c r="AI121" s="120">
        <v>82</v>
      </c>
      <c r="AJ121" s="70">
        <v>413.47399999999999</v>
      </c>
      <c r="AK121" s="71"/>
      <c r="AL121" s="135">
        <v>4.7279999999999998</v>
      </c>
    </row>
    <row r="122" spans="2:38" ht="15" hidden="1" x14ac:dyDescent="0.2">
      <c r="B122" s="28"/>
      <c r="C122" s="29" t="s">
        <v>12</v>
      </c>
      <c r="D122" s="72">
        <f t="shared" si="46"/>
        <v>768</v>
      </c>
      <c r="E122" s="153">
        <f t="shared" si="46"/>
        <v>616.17900000000009</v>
      </c>
      <c r="F122" s="164">
        <f>+E122/SUM(E108)*100-100</f>
        <v>-26.403803913559116</v>
      </c>
      <c r="G122" s="69">
        <v>9</v>
      </c>
      <c r="H122" s="70">
        <v>284.93</v>
      </c>
      <c r="I122" s="71">
        <v>5</v>
      </c>
      <c r="J122" s="70">
        <v>71.528999999999996</v>
      </c>
      <c r="K122" s="71">
        <v>9</v>
      </c>
      <c r="L122" s="70">
        <v>39.826000000000001</v>
      </c>
      <c r="M122" s="79"/>
      <c r="N122" s="80"/>
      <c r="O122" s="71">
        <v>3</v>
      </c>
      <c r="P122" s="70">
        <v>1.8620000000000001</v>
      </c>
      <c r="Q122" s="71"/>
      <c r="R122" s="70"/>
      <c r="S122" s="71">
        <v>5</v>
      </c>
      <c r="T122" s="70">
        <v>4.077</v>
      </c>
      <c r="U122" s="71">
        <v>602</v>
      </c>
      <c r="V122" s="70">
        <v>15.192</v>
      </c>
      <c r="W122" s="71">
        <v>53</v>
      </c>
      <c r="X122" s="70">
        <v>79.81</v>
      </c>
      <c r="Y122" s="71"/>
      <c r="Z122" s="70"/>
      <c r="AA122" s="71"/>
      <c r="AB122" s="70"/>
      <c r="AC122" s="71">
        <v>42</v>
      </c>
      <c r="AD122" s="70">
        <v>47.265999999999998</v>
      </c>
      <c r="AE122" s="71">
        <v>40</v>
      </c>
      <c r="AF122" s="105">
        <v>71.686999999999998</v>
      </c>
      <c r="AG122" s="198"/>
      <c r="AH122" s="193"/>
      <c r="AI122" s="120">
        <v>79</v>
      </c>
      <c r="AJ122" s="70">
        <v>622.02800000000002</v>
      </c>
      <c r="AK122" s="71"/>
      <c r="AL122" s="135">
        <v>73.424999999999997</v>
      </c>
    </row>
    <row r="123" spans="2:38" ht="15" x14ac:dyDescent="0.2">
      <c r="B123" s="148" t="s">
        <v>93</v>
      </c>
      <c r="C123" s="149" t="s">
        <v>39</v>
      </c>
      <c r="D123" s="78">
        <f>SUM(D111:D122)</f>
        <v>6706</v>
      </c>
      <c r="E123" s="156">
        <f>SUM(E111:E122)</f>
        <v>7678.5120000000006</v>
      </c>
      <c r="F123" s="163">
        <f t="shared" ref="F123" si="47">+E123/SUM(E109)*100-100</f>
        <v>-42.475894751841011</v>
      </c>
      <c r="G123" s="90">
        <f t="shared" ref="G123:L123" si="48">SUM(G111:G122)</f>
        <v>62</v>
      </c>
      <c r="H123" s="86">
        <f t="shared" si="48"/>
        <v>1377.92</v>
      </c>
      <c r="I123" s="87">
        <f>SUM(I111:I122)</f>
        <v>89</v>
      </c>
      <c r="J123" s="88">
        <f t="shared" si="48"/>
        <v>1330.0529999999999</v>
      </c>
      <c r="K123" s="89">
        <f t="shared" si="48"/>
        <v>2181</v>
      </c>
      <c r="L123" s="86">
        <f t="shared" si="48"/>
        <v>636.29500000000007</v>
      </c>
      <c r="M123" s="243">
        <f t="shared" ref="M123:R123" si="49">SUM(M111:M122)</f>
        <v>5</v>
      </c>
      <c r="N123" s="242">
        <f t="shared" si="49"/>
        <v>64.275000000000006</v>
      </c>
      <c r="O123" s="89">
        <f t="shared" si="49"/>
        <v>444</v>
      </c>
      <c r="P123" s="86">
        <f t="shared" si="49"/>
        <v>244.23499999999996</v>
      </c>
      <c r="Q123" s="235">
        <f t="shared" si="49"/>
        <v>36</v>
      </c>
      <c r="R123" s="242">
        <f t="shared" si="49"/>
        <v>556.06200000000001</v>
      </c>
      <c r="S123" s="89">
        <f t="shared" ref="S123:AF123" si="50">SUM(S111:S122)</f>
        <v>47</v>
      </c>
      <c r="T123" s="86">
        <f t="shared" si="50"/>
        <v>45.915999999999997</v>
      </c>
      <c r="U123" s="87">
        <f t="shared" si="50"/>
        <v>2495</v>
      </c>
      <c r="V123" s="88">
        <f t="shared" si="50"/>
        <v>499.16800000000001</v>
      </c>
      <c r="W123" s="89">
        <f t="shared" si="50"/>
        <v>433</v>
      </c>
      <c r="X123" s="86">
        <f t="shared" si="50"/>
        <v>597.33100000000013</v>
      </c>
      <c r="Y123" s="87">
        <f t="shared" si="50"/>
        <v>83</v>
      </c>
      <c r="Z123" s="88">
        <f t="shared" si="50"/>
        <v>793.35100000000011</v>
      </c>
      <c r="AA123" s="89">
        <f t="shared" si="50"/>
        <v>18</v>
      </c>
      <c r="AB123" s="86">
        <f t="shared" si="50"/>
        <v>124.00899999999999</v>
      </c>
      <c r="AC123" s="87">
        <f t="shared" si="50"/>
        <v>102</v>
      </c>
      <c r="AD123" s="86">
        <f t="shared" si="50"/>
        <v>528.40199999999993</v>
      </c>
      <c r="AE123" s="87">
        <f t="shared" si="50"/>
        <v>711</v>
      </c>
      <c r="AF123" s="107">
        <f t="shared" si="50"/>
        <v>881.495</v>
      </c>
      <c r="AG123" s="197"/>
      <c r="AH123" s="193"/>
      <c r="AI123" s="87">
        <f>SUM(AI111:AI122)</f>
        <v>858</v>
      </c>
      <c r="AJ123" s="86">
        <f>SUM(AJ111:AJ122)</f>
        <v>3744.1330000000007</v>
      </c>
      <c r="AK123" s="87"/>
      <c r="AL123" s="88">
        <f>SUM(AL111:AL122)</f>
        <v>1871.1130000000003</v>
      </c>
    </row>
    <row r="124" spans="2:38" ht="15" thickBot="1" x14ac:dyDescent="0.2">
      <c r="B124" s="184" t="s">
        <v>90</v>
      </c>
      <c r="C124" s="186"/>
      <c r="D124" s="204">
        <f>D123/SUM(D97:D108)-1</f>
        <v>0.40557535107943821</v>
      </c>
      <c r="E124" s="205">
        <f t="shared" ref="E124:AL124" si="51">E123/SUM(E97:E108)-1</f>
        <v>-0.42475894751841015</v>
      </c>
      <c r="F124" s="176"/>
      <c r="G124" s="204">
        <f t="shared" si="51"/>
        <v>-0.27906976744186052</v>
      </c>
      <c r="H124" s="206">
        <f t="shared" si="51"/>
        <v>-0.72984694097616787</v>
      </c>
      <c r="I124" s="232">
        <f t="shared" si="51"/>
        <v>0.20270270270270263</v>
      </c>
      <c r="J124" s="176">
        <f t="shared" si="51"/>
        <v>-0.43920272140279759</v>
      </c>
      <c r="K124" s="232">
        <f t="shared" si="51"/>
        <v>0.2836962919364332</v>
      </c>
      <c r="L124" s="206">
        <f t="shared" si="51"/>
        <v>1.8069567902596115</v>
      </c>
      <c r="M124" s="176">
        <f t="shared" si="51"/>
        <v>-0.44444444444444442</v>
      </c>
      <c r="N124" s="206">
        <f t="shared" si="51"/>
        <v>-0.88414242865588999</v>
      </c>
      <c r="O124" s="232">
        <f t="shared" si="51"/>
        <v>1.0273972602739727</v>
      </c>
      <c r="P124" s="176">
        <f t="shared" si="51"/>
        <v>2.8687628702677008</v>
      </c>
      <c r="Q124" s="232">
        <f t="shared" si="51"/>
        <v>1</v>
      </c>
      <c r="R124" s="206">
        <f t="shared" si="51"/>
        <v>-0.52632359054388345</v>
      </c>
      <c r="S124" s="176">
        <f t="shared" si="51"/>
        <v>-0.62096774193548387</v>
      </c>
      <c r="T124" s="206">
        <f t="shared" si="51"/>
        <v>-0.69880482269131372</v>
      </c>
      <c r="U124" s="232">
        <f t="shared" si="51"/>
        <v>0.47110849056603765</v>
      </c>
      <c r="V124" s="176">
        <f t="shared" si="51"/>
        <v>-0.51337950935137466</v>
      </c>
      <c r="W124" s="232">
        <f t="shared" si="51"/>
        <v>1.1121951219512196</v>
      </c>
      <c r="X124" s="206">
        <f t="shared" si="51"/>
        <v>6.7018808066265034E-2</v>
      </c>
      <c r="Y124" s="176">
        <f t="shared" si="51"/>
        <v>-0.31967213114754101</v>
      </c>
      <c r="Z124" s="206">
        <f t="shared" si="51"/>
        <v>-0.33120193823478339</v>
      </c>
      <c r="AA124" s="232">
        <f t="shared" si="51"/>
        <v>0.28571428571428581</v>
      </c>
      <c r="AB124" s="176">
        <f t="shared" si="51"/>
        <v>0.75161376894501175</v>
      </c>
      <c r="AC124" s="232">
        <f t="shared" si="51"/>
        <v>1.3720930232558142</v>
      </c>
      <c r="AD124" s="206">
        <f t="shared" si="51"/>
        <v>1.6482731660376788</v>
      </c>
      <c r="AE124" s="176">
        <f t="shared" si="51"/>
        <v>0.53896103896103886</v>
      </c>
      <c r="AF124" s="183">
        <f t="shared" si="51"/>
        <v>0.32958914481970125</v>
      </c>
      <c r="AG124" s="244"/>
      <c r="AH124" s="245"/>
      <c r="AI124" s="232">
        <f t="shared" si="51"/>
        <v>0.28828828828828823</v>
      </c>
      <c r="AJ124" s="206">
        <f t="shared" si="51"/>
        <v>0.2028554594333416</v>
      </c>
      <c r="AK124" s="176"/>
      <c r="AL124" s="179">
        <f t="shared" si="51"/>
        <v>1.4520278133059366</v>
      </c>
    </row>
    <row r="125" spans="2:38" ht="15" hidden="1" x14ac:dyDescent="0.2">
      <c r="B125" s="28" t="s">
        <v>95</v>
      </c>
      <c r="C125" s="172" t="s">
        <v>1</v>
      </c>
      <c r="D125" s="72">
        <f t="shared" ref="D125:E127" si="52">G125+I125+K125+M125+O125+Q125+S125+U125+W125+Y125+AA125+AC125+AE125</f>
        <v>537</v>
      </c>
      <c r="E125" s="153">
        <f t="shared" si="52"/>
        <v>237.928</v>
      </c>
      <c r="F125" s="240">
        <f t="shared" ref="F125:F131" si="53">+E125/SUM(E111)*100-100</f>
        <v>-65.805951852283016</v>
      </c>
      <c r="G125" s="69">
        <v>1</v>
      </c>
      <c r="H125" s="70">
        <v>2.109</v>
      </c>
      <c r="I125" s="71">
        <v>8</v>
      </c>
      <c r="J125" s="70">
        <v>50.585000000000001</v>
      </c>
      <c r="K125" s="71">
        <v>238</v>
      </c>
      <c r="L125" s="70">
        <v>9.7409999999999997</v>
      </c>
      <c r="M125" s="79"/>
      <c r="N125" s="80"/>
      <c r="O125" s="79">
        <v>11</v>
      </c>
      <c r="P125" s="80">
        <v>5.7409999999999997</v>
      </c>
      <c r="Q125" s="71">
        <v>1</v>
      </c>
      <c r="R125" s="70">
        <v>0.44800000000000001</v>
      </c>
      <c r="S125" s="71"/>
      <c r="T125" s="70"/>
      <c r="U125" s="71">
        <v>174</v>
      </c>
      <c r="V125" s="70">
        <v>97.834000000000003</v>
      </c>
      <c r="W125" s="71">
        <v>60</v>
      </c>
      <c r="X125" s="70">
        <v>8.548</v>
      </c>
      <c r="Y125" s="71"/>
      <c r="Z125" s="70"/>
      <c r="AA125" s="71">
        <v>3</v>
      </c>
      <c r="AB125" s="70">
        <v>3.863</v>
      </c>
      <c r="AC125" s="71">
        <v>7</v>
      </c>
      <c r="AD125" s="70">
        <v>34.055999999999997</v>
      </c>
      <c r="AE125" s="71">
        <v>34</v>
      </c>
      <c r="AF125" s="105">
        <v>25.003</v>
      </c>
      <c r="AG125" s="198"/>
      <c r="AH125" s="193"/>
      <c r="AI125" s="120">
        <v>119</v>
      </c>
      <c r="AJ125" s="70">
        <v>801.43499999999995</v>
      </c>
      <c r="AK125" s="71"/>
      <c r="AL125" s="135">
        <v>46.048999999999999</v>
      </c>
    </row>
    <row r="126" spans="2:38" ht="15" hidden="1" x14ac:dyDescent="0.2">
      <c r="B126" s="28"/>
      <c r="C126" s="29" t="s">
        <v>2</v>
      </c>
      <c r="D126" s="72">
        <f t="shared" si="52"/>
        <v>337</v>
      </c>
      <c r="E126" s="153">
        <f t="shared" si="52"/>
        <v>893.05399999999997</v>
      </c>
      <c r="F126" s="164">
        <f t="shared" si="53"/>
        <v>14.630189173300593</v>
      </c>
      <c r="G126" s="69">
        <v>4</v>
      </c>
      <c r="H126" s="70">
        <v>588.13599999999997</v>
      </c>
      <c r="I126" s="71">
        <v>5</v>
      </c>
      <c r="J126" s="70">
        <v>22.379000000000001</v>
      </c>
      <c r="K126" s="71">
        <v>73</v>
      </c>
      <c r="L126" s="70">
        <v>15.95</v>
      </c>
      <c r="M126" s="79"/>
      <c r="N126" s="80"/>
      <c r="O126" s="79">
        <v>103</v>
      </c>
      <c r="P126" s="80">
        <v>9.5760000000000005</v>
      </c>
      <c r="Q126" s="71">
        <v>1</v>
      </c>
      <c r="R126" s="70">
        <v>9.0530000000000008</v>
      </c>
      <c r="S126" s="71">
        <v>1</v>
      </c>
      <c r="T126" s="146">
        <v>1.016</v>
      </c>
      <c r="U126" s="71">
        <v>92</v>
      </c>
      <c r="V126" s="70">
        <v>108.474</v>
      </c>
      <c r="W126" s="71">
        <v>23</v>
      </c>
      <c r="X126" s="70">
        <v>15.444000000000001</v>
      </c>
      <c r="Y126" s="71">
        <v>8</v>
      </c>
      <c r="Z126" s="70">
        <v>44.027000000000001</v>
      </c>
      <c r="AA126" s="71"/>
      <c r="AB126" s="70"/>
      <c r="AC126" s="71">
        <v>3</v>
      </c>
      <c r="AD126" s="70">
        <v>25.512</v>
      </c>
      <c r="AE126" s="71">
        <v>24</v>
      </c>
      <c r="AF126" s="105">
        <v>53.487000000000002</v>
      </c>
      <c r="AG126" s="198"/>
      <c r="AH126" s="193"/>
      <c r="AI126" s="120">
        <v>137</v>
      </c>
      <c r="AJ126" s="70">
        <v>574.14300000000003</v>
      </c>
      <c r="AK126" s="71"/>
      <c r="AL126" s="135">
        <v>65.141999999999996</v>
      </c>
    </row>
    <row r="127" spans="2:38" ht="15" hidden="1" x14ac:dyDescent="0.2">
      <c r="B127" s="28"/>
      <c r="C127" s="29" t="s">
        <v>3</v>
      </c>
      <c r="D127" s="66">
        <f t="shared" si="52"/>
        <v>470</v>
      </c>
      <c r="E127" s="154">
        <f t="shared" si="52"/>
        <v>621.57100000000003</v>
      </c>
      <c r="F127" s="239">
        <f t="shared" si="53"/>
        <v>-47.347649635456946</v>
      </c>
      <c r="G127" s="69">
        <v>6</v>
      </c>
      <c r="H127" s="70">
        <v>49.301000000000002</v>
      </c>
      <c r="I127" s="71">
        <v>7</v>
      </c>
      <c r="J127" s="70">
        <v>54.92</v>
      </c>
      <c r="K127" s="71">
        <v>122</v>
      </c>
      <c r="L127" s="70">
        <v>20.02</v>
      </c>
      <c r="M127" s="81"/>
      <c r="N127" s="82"/>
      <c r="O127" s="71">
        <v>110</v>
      </c>
      <c r="P127" s="70">
        <v>13.031000000000001</v>
      </c>
      <c r="Q127" s="71">
        <v>2</v>
      </c>
      <c r="R127" s="70">
        <v>26.989000000000001</v>
      </c>
      <c r="S127" s="71">
        <v>12</v>
      </c>
      <c r="T127" s="70">
        <v>2.5350000000000001</v>
      </c>
      <c r="U127" s="71">
        <v>22</v>
      </c>
      <c r="V127" s="70">
        <v>62.545000000000002</v>
      </c>
      <c r="W127" s="71">
        <v>52</v>
      </c>
      <c r="X127" s="70">
        <v>79.885000000000005</v>
      </c>
      <c r="Y127" s="71">
        <v>11</v>
      </c>
      <c r="Z127" s="70">
        <v>137.78100000000001</v>
      </c>
      <c r="AA127" s="71">
        <v>1</v>
      </c>
      <c r="AB127" s="70">
        <v>0.30199999999999999</v>
      </c>
      <c r="AC127" s="71">
        <v>7</v>
      </c>
      <c r="AD127" s="70">
        <v>55.1</v>
      </c>
      <c r="AE127" s="71">
        <v>118</v>
      </c>
      <c r="AF127" s="105">
        <v>119.16200000000001</v>
      </c>
      <c r="AG127" s="198"/>
      <c r="AH127" s="193"/>
      <c r="AI127" s="120">
        <v>108</v>
      </c>
      <c r="AJ127" s="70">
        <v>962.67700000000002</v>
      </c>
      <c r="AK127" s="71"/>
      <c r="AL127" s="135">
        <v>114.075</v>
      </c>
    </row>
    <row r="128" spans="2:38" ht="15" hidden="1" x14ac:dyDescent="0.2">
      <c r="B128" s="28"/>
      <c r="C128" s="30" t="s">
        <v>4</v>
      </c>
      <c r="D128" s="76">
        <f t="shared" ref="D128:E130" si="54">G128+I128+K128+M128+O128+Q128+S128+U128+W128+Y128+AA128+AC128+AE128</f>
        <v>597</v>
      </c>
      <c r="E128" s="155">
        <f t="shared" si="54"/>
        <v>790.56000000000006</v>
      </c>
      <c r="F128" s="231">
        <f t="shared" si="53"/>
        <v>51.957420552771652</v>
      </c>
      <c r="G128" s="73">
        <v>2</v>
      </c>
      <c r="H128" s="74">
        <v>24.395</v>
      </c>
      <c r="I128" s="75">
        <v>9</v>
      </c>
      <c r="J128" s="74">
        <v>90.352000000000004</v>
      </c>
      <c r="K128" s="75">
        <v>190</v>
      </c>
      <c r="L128" s="257">
        <v>15.391999999999999</v>
      </c>
      <c r="M128" s="79"/>
      <c r="N128" s="80"/>
      <c r="O128" s="75">
        <v>10</v>
      </c>
      <c r="P128" s="74">
        <v>4.7329999999999997</v>
      </c>
      <c r="Q128" s="75">
        <v>1</v>
      </c>
      <c r="R128" s="74">
        <v>70.126999999999995</v>
      </c>
      <c r="S128" s="75">
        <v>7</v>
      </c>
      <c r="T128" s="74">
        <v>1.4950000000000001</v>
      </c>
      <c r="U128" s="75">
        <v>287</v>
      </c>
      <c r="V128" s="74">
        <v>64.075000000000003</v>
      </c>
      <c r="W128" s="75">
        <v>48</v>
      </c>
      <c r="X128" s="74">
        <v>397.45499999999998</v>
      </c>
      <c r="Y128" s="75">
        <v>1</v>
      </c>
      <c r="Z128" s="74">
        <v>27.562000000000001</v>
      </c>
      <c r="AA128" s="75">
        <v>1</v>
      </c>
      <c r="AB128" s="74">
        <v>1.194</v>
      </c>
      <c r="AC128" s="75">
        <v>5</v>
      </c>
      <c r="AD128" s="74">
        <v>84.805999999999997</v>
      </c>
      <c r="AE128" s="75">
        <v>36</v>
      </c>
      <c r="AF128" s="106">
        <v>8.9740000000000002</v>
      </c>
      <c r="AG128" s="198"/>
      <c r="AH128" s="193"/>
      <c r="AI128" s="121">
        <v>112</v>
      </c>
      <c r="AJ128" s="74">
        <v>591.80700000000002</v>
      </c>
      <c r="AK128" s="222"/>
      <c r="AL128" s="136">
        <v>20.295000000000002</v>
      </c>
    </row>
    <row r="129" spans="2:38" ht="15" hidden="1" x14ac:dyDescent="0.2">
      <c r="B129" s="28"/>
      <c r="C129" s="29" t="s">
        <v>5</v>
      </c>
      <c r="D129" s="72">
        <f t="shared" si="54"/>
        <v>781</v>
      </c>
      <c r="E129" s="153">
        <f t="shared" si="54"/>
        <v>893.10600000000011</v>
      </c>
      <c r="F129" s="164">
        <f t="shared" si="53"/>
        <v>211.18784386008315</v>
      </c>
      <c r="G129" s="69">
        <v>3</v>
      </c>
      <c r="H129" s="70">
        <v>25.151</v>
      </c>
      <c r="I129" s="71">
        <v>5</v>
      </c>
      <c r="J129" s="70">
        <v>48.314</v>
      </c>
      <c r="K129" s="71">
        <v>158</v>
      </c>
      <c r="L129" s="70">
        <v>29.3</v>
      </c>
      <c r="M129" s="79"/>
      <c r="N129" s="80"/>
      <c r="O129" s="79"/>
      <c r="P129" s="80"/>
      <c r="Q129" s="71"/>
      <c r="R129" s="70"/>
      <c r="S129" s="71">
        <v>2</v>
      </c>
      <c r="T129" s="70">
        <v>1.123</v>
      </c>
      <c r="U129" s="71">
        <v>249</v>
      </c>
      <c r="V129" s="70">
        <v>104.265</v>
      </c>
      <c r="W129" s="71">
        <v>162</v>
      </c>
      <c r="X129" s="70">
        <v>111.105</v>
      </c>
      <c r="Y129" s="71">
        <v>19</v>
      </c>
      <c r="Z129" s="70">
        <v>213.83199999999999</v>
      </c>
      <c r="AA129" s="71">
        <v>2</v>
      </c>
      <c r="AB129" s="70">
        <v>7.6189999999999998</v>
      </c>
      <c r="AC129" s="71">
        <v>10</v>
      </c>
      <c r="AD129" s="70">
        <v>338.64100000000002</v>
      </c>
      <c r="AE129" s="71">
        <v>171</v>
      </c>
      <c r="AF129" s="105">
        <v>13.756</v>
      </c>
      <c r="AG129" s="198"/>
      <c r="AH129" s="193"/>
      <c r="AI129" s="120">
        <v>92</v>
      </c>
      <c r="AJ129" s="70">
        <v>759.04399999999998</v>
      </c>
      <c r="AK129" s="71"/>
      <c r="AL129" s="135">
        <v>8.7569999999999997</v>
      </c>
    </row>
    <row r="130" spans="2:38" ht="15" hidden="1" x14ac:dyDescent="0.2">
      <c r="B130" s="28"/>
      <c r="C130" s="29" t="s">
        <v>6</v>
      </c>
      <c r="D130" s="66">
        <f t="shared" si="54"/>
        <v>960</v>
      </c>
      <c r="E130" s="154">
        <f t="shared" si="54"/>
        <v>827.68900000000008</v>
      </c>
      <c r="F130" s="239">
        <f t="shared" si="53"/>
        <v>-3.4904573566038408</v>
      </c>
      <c r="G130" s="69">
        <v>6</v>
      </c>
      <c r="H130" s="70">
        <v>149.75</v>
      </c>
      <c r="I130" s="71">
        <v>2</v>
      </c>
      <c r="J130" s="70">
        <v>10.347</v>
      </c>
      <c r="K130" s="71">
        <v>306</v>
      </c>
      <c r="L130" s="70">
        <v>50.94</v>
      </c>
      <c r="M130" s="79"/>
      <c r="N130" s="80"/>
      <c r="O130" s="71">
        <v>4</v>
      </c>
      <c r="P130" s="70">
        <v>1.1870000000000001</v>
      </c>
      <c r="Q130" s="71"/>
      <c r="R130" s="70"/>
      <c r="S130" s="71">
        <v>4</v>
      </c>
      <c r="T130" s="70">
        <v>2.0979999999999999</v>
      </c>
      <c r="U130" s="71">
        <v>374</v>
      </c>
      <c r="V130" s="70">
        <v>311.74799999999999</v>
      </c>
      <c r="W130" s="71">
        <v>101</v>
      </c>
      <c r="X130" s="70">
        <v>123.02200000000001</v>
      </c>
      <c r="Y130" s="71">
        <v>23</v>
      </c>
      <c r="Z130" s="70">
        <v>131.773</v>
      </c>
      <c r="AA130" s="71"/>
      <c r="AB130" s="70"/>
      <c r="AC130" s="71">
        <v>2</v>
      </c>
      <c r="AD130" s="70">
        <v>37.563000000000002</v>
      </c>
      <c r="AE130" s="71">
        <v>138</v>
      </c>
      <c r="AF130" s="105">
        <v>9.2609999999999992</v>
      </c>
      <c r="AG130" s="198"/>
      <c r="AH130" s="193"/>
      <c r="AI130" s="120">
        <v>106</v>
      </c>
      <c r="AJ130" s="70">
        <v>585.01599999999996</v>
      </c>
      <c r="AK130" s="71"/>
      <c r="AL130" s="135">
        <v>40.29</v>
      </c>
    </row>
    <row r="131" spans="2:38" ht="15" hidden="1" x14ac:dyDescent="0.2">
      <c r="B131" s="28"/>
      <c r="C131" s="30" t="s">
        <v>7</v>
      </c>
      <c r="D131" s="76">
        <f t="shared" ref="D131:E133" si="55">G131+I131+K131+M131+O131+Q131+S131+U131+W131+Y131+AA131+AC131+AE131</f>
        <v>593</v>
      </c>
      <c r="E131" s="155">
        <f t="shared" si="55"/>
        <v>681.46100000000001</v>
      </c>
      <c r="F131" s="231">
        <f t="shared" si="53"/>
        <v>68.860282730167341</v>
      </c>
      <c r="G131" s="73">
        <v>7</v>
      </c>
      <c r="H131" s="74">
        <v>108.443</v>
      </c>
      <c r="I131" s="75">
        <v>56</v>
      </c>
      <c r="J131" s="74">
        <v>84.685000000000002</v>
      </c>
      <c r="K131" s="75">
        <v>235</v>
      </c>
      <c r="L131" s="74">
        <v>30.113</v>
      </c>
      <c r="M131" s="262"/>
      <c r="N131" s="261"/>
      <c r="O131" s="190">
        <v>5</v>
      </c>
      <c r="P131" s="84">
        <v>3.89</v>
      </c>
      <c r="Q131" s="75">
        <v>2</v>
      </c>
      <c r="R131" s="74">
        <v>118.86799999999999</v>
      </c>
      <c r="S131" s="75">
        <v>4</v>
      </c>
      <c r="T131" s="74">
        <v>4.0830000000000002</v>
      </c>
      <c r="U131" s="75">
        <v>74</v>
      </c>
      <c r="V131" s="74">
        <v>11.334</v>
      </c>
      <c r="W131" s="75">
        <v>170</v>
      </c>
      <c r="X131" s="74">
        <v>45.8</v>
      </c>
      <c r="Y131" s="75">
        <v>14</v>
      </c>
      <c r="Z131" s="74">
        <v>78.358000000000004</v>
      </c>
      <c r="AA131" s="75">
        <v>2</v>
      </c>
      <c r="AB131" s="74">
        <v>47.139000000000003</v>
      </c>
      <c r="AC131" s="75">
        <v>4</v>
      </c>
      <c r="AD131" s="74">
        <v>7.9749999999999996</v>
      </c>
      <c r="AE131" s="75">
        <v>20</v>
      </c>
      <c r="AF131" s="106">
        <v>140.773</v>
      </c>
      <c r="AG131" s="198"/>
      <c r="AH131" s="193"/>
      <c r="AI131" s="121">
        <v>94</v>
      </c>
      <c r="AJ131" s="74">
        <v>688.89200000000005</v>
      </c>
      <c r="AK131" s="75"/>
      <c r="AL131" s="136">
        <v>35.731000000000002</v>
      </c>
    </row>
    <row r="132" spans="2:38" hidden="1" x14ac:dyDescent="0.15">
      <c r="B132" s="28"/>
      <c r="C132" s="29" t="s">
        <v>8</v>
      </c>
      <c r="D132" s="72">
        <f t="shared" si="55"/>
        <v>586</v>
      </c>
      <c r="E132" s="153">
        <f t="shared" si="55"/>
        <v>453.49299999999999</v>
      </c>
      <c r="F132" s="164">
        <f>+E132/SUM(E118)*100-100</f>
        <v>-35.85517614992159</v>
      </c>
      <c r="G132" s="69">
        <v>6</v>
      </c>
      <c r="H132" s="70">
        <v>86.236999999999995</v>
      </c>
      <c r="I132" s="71">
        <v>4</v>
      </c>
      <c r="J132" s="70">
        <v>31.635999999999999</v>
      </c>
      <c r="K132" s="71">
        <v>255</v>
      </c>
      <c r="L132" s="70">
        <v>21.87</v>
      </c>
      <c r="M132" s="79"/>
      <c r="N132" s="85"/>
      <c r="O132" s="71">
        <v>17</v>
      </c>
      <c r="P132" s="70">
        <v>7.5869999999999997</v>
      </c>
      <c r="Q132" s="71"/>
      <c r="R132" s="70"/>
      <c r="S132" s="71">
        <v>3</v>
      </c>
      <c r="T132" s="70">
        <v>4.6529999999999996</v>
      </c>
      <c r="U132" s="71">
        <v>88</v>
      </c>
      <c r="V132" s="70">
        <v>105.023</v>
      </c>
      <c r="W132" s="71">
        <v>37</v>
      </c>
      <c r="X132" s="70">
        <v>64.403000000000006</v>
      </c>
      <c r="Y132" s="71">
        <v>21</v>
      </c>
      <c r="Z132" s="70">
        <v>106.556</v>
      </c>
      <c r="AA132" s="71">
        <v>1</v>
      </c>
      <c r="AB132" s="70">
        <v>1.6779999999999999</v>
      </c>
      <c r="AC132" s="71">
        <v>3</v>
      </c>
      <c r="AD132" s="70">
        <v>3.2639999999999998</v>
      </c>
      <c r="AE132" s="71">
        <v>151</v>
      </c>
      <c r="AF132" s="105">
        <v>20.585999999999999</v>
      </c>
      <c r="AG132" s="198"/>
      <c r="AH132" s="198"/>
      <c r="AI132" s="120">
        <v>118</v>
      </c>
      <c r="AJ132" s="70">
        <v>438.23399999999998</v>
      </c>
      <c r="AK132" s="71"/>
      <c r="AL132" s="135">
        <v>70.781999999999996</v>
      </c>
    </row>
    <row r="133" spans="2:38" ht="15" hidden="1" x14ac:dyDescent="0.2">
      <c r="B133" s="28"/>
      <c r="C133" s="29" t="s">
        <v>9</v>
      </c>
      <c r="D133" s="66">
        <f t="shared" si="55"/>
        <v>823</v>
      </c>
      <c r="E133" s="154">
        <f t="shared" si="55"/>
        <v>1058.681</v>
      </c>
      <c r="F133" s="239">
        <f>+E133/SUM(E119)*100-100</f>
        <v>99.061927101450635</v>
      </c>
      <c r="G133" s="69">
        <v>8</v>
      </c>
      <c r="H133" s="70">
        <v>356.56700000000001</v>
      </c>
      <c r="I133" s="71">
        <v>10</v>
      </c>
      <c r="J133" s="70">
        <v>41.74</v>
      </c>
      <c r="K133" s="71">
        <v>191</v>
      </c>
      <c r="L133" s="70">
        <v>47.741999999999997</v>
      </c>
      <c r="M133" s="81">
        <v>1</v>
      </c>
      <c r="N133" s="82">
        <v>5.9649999999999999</v>
      </c>
      <c r="O133" s="71">
        <v>1</v>
      </c>
      <c r="P133" s="70">
        <v>41.698</v>
      </c>
      <c r="Q133" s="71">
        <v>1</v>
      </c>
      <c r="R133" s="70">
        <v>261.47500000000002</v>
      </c>
      <c r="S133" s="71">
        <v>9</v>
      </c>
      <c r="T133" s="70">
        <v>10.558999999999999</v>
      </c>
      <c r="U133" s="71">
        <v>378</v>
      </c>
      <c r="V133" s="70">
        <v>62.161999999999999</v>
      </c>
      <c r="W133" s="71">
        <v>108</v>
      </c>
      <c r="X133" s="70">
        <v>44.664999999999999</v>
      </c>
      <c r="Y133" s="71">
        <v>1</v>
      </c>
      <c r="Z133" s="70">
        <v>2.129</v>
      </c>
      <c r="AA133" s="71"/>
      <c r="AB133" s="70"/>
      <c r="AC133" s="71">
        <v>7</v>
      </c>
      <c r="AD133" s="70">
        <v>36.387</v>
      </c>
      <c r="AE133" s="71">
        <v>108</v>
      </c>
      <c r="AF133" s="105">
        <v>147.59200000000001</v>
      </c>
      <c r="AG133" s="198"/>
      <c r="AH133" s="193"/>
      <c r="AI133" s="120">
        <v>144</v>
      </c>
      <c r="AJ133" s="70">
        <v>922.899</v>
      </c>
      <c r="AK133" s="71"/>
      <c r="AL133" s="135">
        <v>58.636000000000003</v>
      </c>
    </row>
    <row r="134" spans="2:38" ht="15" hidden="1" x14ac:dyDescent="0.2">
      <c r="B134" s="28"/>
      <c r="C134" s="30" t="s">
        <v>10</v>
      </c>
      <c r="D134" s="76">
        <f t="shared" ref="D134:E136" si="56">G134+I134+K134+M134+O134+Q134+S134+U134+W134+Y134+AA134+AC134+AE134</f>
        <v>731</v>
      </c>
      <c r="E134" s="155">
        <f t="shared" si="56"/>
        <v>892.45399999999995</v>
      </c>
      <c r="F134" s="231">
        <f>+E134/SUM(E120)*100-100</f>
        <v>114.63643403768177</v>
      </c>
      <c r="G134" s="73">
        <v>13</v>
      </c>
      <c r="H134" s="74">
        <v>55.018000000000001</v>
      </c>
      <c r="I134" s="75">
        <v>4</v>
      </c>
      <c r="J134" s="74">
        <v>27.565999999999999</v>
      </c>
      <c r="K134" s="75">
        <v>96</v>
      </c>
      <c r="L134" s="74">
        <v>18.832999999999998</v>
      </c>
      <c r="M134" s="79"/>
      <c r="N134" s="80"/>
      <c r="O134" s="75">
        <v>6</v>
      </c>
      <c r="P134" s="74">
        <v>1.24</v>
      </c>
      <c r="Q134" s="75">
        <v>10</v>
      </c>
      <c r="R134" s="74">
        <v>230.25</v>
      </c>
      <c r="S134" s="75">
        <v>16</v>
      </c>
      <c r="T134" s="74">
        <v>8.343</v>
      </c>
      <c r="U134" s="75">
        <v>252</v>
      </c>
      <c r="V134" s="74">
        <v>5.74</v>
      </c>
      <c r="W134" s="75">
        <v>70</v>
      </c>
      <c r="X134" s="74">
        <v>46.606999999999999</v>
      </c>
      <c r="Y134" s="75">
        <v>3</v>
      </c>
      <c r="Z134" s="74">
        <v>75.046000000000006</v>
      </c>
      <c r="AA134" s="75">
        <v>2</v>
      </c>
      <c r="AB134" s="74">
        <v>8</v>
      </c>
      <c r="AC134" s="75">
        <v>5</v>
      </c>
      <c r="AD134" s="74">
        <v>12.472</v>
      </c>
      <c r="AE134" s="75">
        <v>254</v>
      </c>
      <c r="AF134" s="106">
        <v>403.339</v>
      </c>
      <c r="AG134" s="198"/>
      <c r="AH134" s="193"/>
      <c r="AI134" s="121">
        <v>129</v>
      </c>
      <c r="AJ134" s="74">
        <v>707.66899999999998</v>
      </c>
      <c r="AK134" s="75"/>
      <c r="AL134" s="136">
        <v>34.656999999999996</v>
      </c>
    </row>
    <row r="135" spans="2:38" hidden="1" x14ac:dyDescent="0.15">
      <c r="B135" s="28"/>
      <c r="C135" s="29" t="s">
        <v>11</v>
      </c>
      <c r="D135" s="72">
        <f t="shared" si="56"/>
        <v>880</v>
      </c>
      <c r="E135" s="153">
        <f t="shared" si="56"/>
        <v>575.81599999999992</v>
      </c>
      <c r="F135" s="164">
        <f>+E135/SUM(E121)*100-100</f>
        <v>-15.800125170354548</v>
      </c>
      <c r="G135" s="69">
        <v>40</v>
      </c>
      <c r="H135" s="70">
        <v>66.057000000000002</v>
      </c>
      <c r="I135" s="71">
        <v>11</v>
      </c>
      <c r="J135" s="70">
        <v>81.91</v>
      </c>
      <c r="K135" s="71">
        <v>219</v>
      </c>
      <c r="L135" s="70">
        <v>35.447000000000003</v>
      </c>
      <c r="M135" s="79">
        <v>1</v>
      </c>
      <c r="N135" s="80">
        <v>2.0529999999999999</v>
      </c>
      <c r="O135" s="71">
        <v>20</v>
      </c>
      <c r="P135" s="70">
        <v>6.0270000000000001</v>
      </c>
      <c r="Q135" s="71">
        <v>6</v>
      </c>
      <c r="R135" s="70">
        <v>18.494</v>
      </c>
      <c r="S135" s="71">
        <v>3</v>
      </c>
      <c r="T135" s="70">
        <v>1</v>
      </c>
      <c r="U135" s="71">
        <v>453</v>
      </c>
      <c r="V135" s="70">
        <v>93.585999999999999</v>
      </c>
      <c r="W135" s="71">
        <v>27</v>
      </c>
      <c r="X135" s="70">
        <v>84.483000000000004</v>
      </c>
      <c r="Y135" s="71">
        <v>1</v>
      </c>
      <c r="Z135" s="70">
        <v>12.984</v>
      </c>
      <c r="AA135" s="71"/>
      <c r="AB135" s="70"/>
      <c r="AC135" s="71">
        <v>3</v>
      </c>
      <c r="AD135" s="70">
        <v>36.075000000000003</v>
      </c>
      <c r="AE135" s="71">
        <v>96</v>
      </c>
      <c r="AF135" s="105">
        <v>137.69999999999999</v>
      </c>
      <c r="AG135" s="198"/>
      <c r="AH135" s="198"/>
      <c r="AI135" s="120">
        <v>120</v>
      </c>
      <c r="AJ135" s="70">
        <v>856.49400000000003</v>
      </c>
      <c r="AK135" s="71"/>
      <c r="AL135" s="135">
        <v>85.492999999999995</v>
      </c>
    </row>
    <row r="136" spans="2:38" ht="15" hidden="1" x14ac:dyDescent="0.2">
      <c r="B136" s="28"/>
      <c r="C136" s="29" t="s">
        <v>12</v>
      </c>
      <c r="D136" s="72">
        <f t="shared" si="56"/>
        <v>441</v>
      </c>
      <c r="E136" s="153">
        <f t="shared" si="56"/>
        <v>718.67699999999991</v>
      </c>
      <c r="F136" s="164">
        <f>+E136/SUM(E122)*100-100</f>
        <v>16.634452001772189</v>
      </c>
      <c r="G136" s="69">
        <v>6</v>
      </c>
      <c r="H136" s="70">
        <v>90.561999999999998</v>
      </c>
      <c r="I136" s="71">
        <v>11</v>
      </c>
      <c r="J136" s="70">
        <v>183.01499999999999</v>
      </c>
      <c r="K136" s="71">
        <v>132</v>
      </c>
      <c r="L136" s="70">
        <v>33.536999999999999</v>
      </c>
      <c r="M136" s="79"/>
      <c r="N136" s="80"/>
      <c r="O136" s="71">
        <v>2</v>
      </c>
      <c r="P136" s="70">
        <v>0.745</v>
      </c>
      <c r="Q136" s="71">
        <v>2</v>
      </c>
      <c r="R136" s="70">
        <v>52.206000000000003</v>
      </c>
      <c r="S136" s="71">
        <v>3</v>
      </c>
      <c r="T136" s="70">
        <v>8.0549999999999997</v>
      </c>
      <c r="U136" s="71">
        <v>125</v>
      </c>
      <c r="V136" s="70">
        <v>1.8520000000000001</v>
      </c>
      <c r="W136" s="71">
        <v>99</v>
      </c>
      <c r="X136" s="70">
        <v>229.602</v>
      </c>
      <c r="Y136" s="71"/>
      <c r="Z136" s="70"/>
      <c r="AA136" s="71">
        <v>8</v>
      </c>
      <c r="AB136" s="70">
        <v>21.018000000000001</v>
      </c>
      <c r="AC136" s="71">
        <v>13</v>
      </c>
      <c r="AD136" s="70">
        <v>55.728000000000002</v>
      </c>
      <c r="AE136" s="71">
        <v>40</v>
      </c>
      <c r="AF136" s="105">
        <v>42.356999999999999</v>
      </c>
      <c r="AG136" s="198"/>
      <c r="AH136" s="193"/>
      <c r="AI136" s="120">
        <v>152</v>
      </c>
      <c r="AJ136" s="70">
        <v>831.06200000000001</v>
      </c>
      <c r="AK136" s="71"/>
      <c r="AL136" s="135">
        <v>20.055</v>
      </c>
    </row>
    <row r="137" spans="2:38" ht="15" x14ac:dyDescent="0.2">
      <c r="B137" s="148" t="s">
        <v>95</v>
      </c>
      <c r="C137" s="149" t="s">
        <v>39</v>
      </c>
      <c r="D137" s="78">
        <f>SUM(D125:D136)</f>
        <v>7736</v>
      </c>
      <c r="E137" s="156">
        <f>SUM(E125:E136)</f>
        <v>8644.4900000000016</v>
      </c>
      <c r="F137" s="163">
        <f t="shared" ref="F137" si="57">+E137/SUM(E123)*100-100</f>
        <v>12.580275970135887</v>
      </c>
      <c r="G137" s="90">
        <f>SUM(G125:G136)</f>
        <v>102</v>
      </c>
      <c r="H137" s="86">
        <f>SUM(H125:H136)</f>
        <v>1601.7259999999999</v>
      </c>
      <c r="I137" s="87">
        <f>SUM(I125:I136)</f>
        <v>132</v>
      </c>
      <c r="J137" s="88">
        <f t="shared" ref="J137:AF137" si="58">SUM(J125:J136)</f>
        <v>727.44899999999996</v>
      </c>
      <c r="K137" s="89">
        <f t="shared" si="58"/>
        <v>2215</v>
      </c>
      <c r="L137" s="86">
        <f t="shared" si="58"/>
        <v>328.88499999999993</v>
      </c>
      <c r="M137" s="243">
        <f t="shared" si="58"/>
        <v>2</v>
      </c>
      <c r="N137" s="242">
        <f t="shared" si="58"/>
        <v>8.0180000000000007</v>
      </c>
      <c r="O137" s="89">
        <f t="shared" si="58"/>
        <v>289</v>
      </c>
      <c r="P137" s="86">
        <f t="shared" si="58"/>
        <v>95.454999999999984</v>
      </c>
      <c r="Q137" s="235">
        <f t="shared" si="58"/>
        <v>26</v>
      </c>
      <c r="R137" s="242">
        <f t="shared" si="58"/>
        <v>787.91000000000008</v>
      </c>
      <c r="S137" s="89">
        <f t="shared" si="58"/>
        <v>64</v>
      </c>
      <c r="T137" s="86">
        <f t="shared" si="58"/>
        <v>44.96</v>
      </c>
      <c r="U137" s="87">
        <f t="shared" si="58"/>
        <v>2568</v>
      </c>
      <c r="V137" s="88">
        <f t="shared" si="58"/>
        <v>1028.6380000000001</v>
      </c>
      <c r="W137" s="89">
        <f t="shared" si="58"/>
        <v>957</v>
      </c>
      <c r="X137" s="86">
        <f t="shared" si="58"/>
        <v>1251.019</v>
      </c>
      <c r="Y137" s="87">
        <f t="shared" si="58"/>
        <v>102</v>
      </c>
      <c r="Z137" s="88">
        <f t="shared" si="58"/>
        <v>830.04800000000023</v>
      </c>
      <c r="AA137" s="89">
        <f t="shared" si="58"/>
        <v>20</v>
      </c>
      <c r="AB137" s="86">
        <f t="shared" si="58"/>
        <v>90.813000000000002</v>
      </c>
      <c r="AC137" s="87">
        <f t="shared" si="58"/>
        <v>69</v>
      </c>
      <c r="AD137" s="86">
        <f t="shared" si="58"/>
        <v>727.57900000000006</v>
      </c>
      <c r="AE137" s="87">
        <f t="shared" si="58"/>
        <v>1190</v>
      </c>
      <c r="AF137" s="107">
        <f t="shared" si="58"/>
        <v>1121.99</v>
      </c>
      <c r="AG137" s="197"/>
      <c r="AH137" s="193"/>
      <c r="AI137" s="87">
        <f>SUM(AI125:AI136)</f>
        <v>1431</v>
      </c>
      <c r="AJ137" s="86">
        <f>SUM(AJ125:AJ136)</f>
        <v>8719.3719999999994</v>
      </c>
      <c r="AK137" s="87"/>
      <c r="AL137" s="88">
        <f>SUM(AL125:AL136)</f>
        <v>599.96199999999999</v>
      </c>
    </row>
    <row r="138" spans="2:38" ht="15" thickBot="1" x14ac:dyDescent="0.2">
      <c r="B138" s="184" t="s">
        <v>90</v>
      </c>
      <c r="C138" s="186"/>
      <c r="D138" s="204">
        <f>D137/SUM(D111:D122)-1</f>
        <v>0.15359379660005956</v>
      </c>
      <c r="E138" s="205">
        <f t="shared" ref="E138:AL138" si="59">E137/SUM(E111:E122)-1</f>
        <v>0.1258027597013589</v>
      </c>
      <c r="F138" s="176"/>
      <c r="G138" s="204">
        <f t="shared" si="59"/>
        <v>0.64516129032258074</v>
      </c>
      <c r="H138" s="206">
        <f t="shared" si="59"/>
        <v>0.16242307245703658</v>
      </c>
      <c r="I138" s="232">
        <f t="shared" si="59"/>
        <v>0.48314606741573041</v>
      </c>
      <c r="J138" s="176">
        <f t="shared" si="59"/>
        <v>-0.45306765970980101</v>
      </c>
      <c r="K138" s="232">
        <f t="shared" si="59"/>
        <v>1.5589179275561582E-2</v>
      </c>
      <c r="L138" s="206">
        <f t="shared" si="59"/>
        <v>-0.48312496562129215</v>
      </c>
      <c r="M138" s="176">
        <f t="shared" si="59"/>
        <v>-0.6</v>
      </c>
      <c r="N138" s="206">
        <f t="shared" si="59"/>
        <v>-0.87525476468300267</v>
      </c>
      <c r="O138" s="232">
        <f t="shared" si="59"/>
        <v>-0.34909909909909909</v>
      </c>
      <c r="P138" s="176">
        <f t="shared" si="59"/>
        <v>-0.60916740024975946</v>
      </c>
      <c r="Q138" s="232">
        <f t="shared" si="59"/>
        <v>-0.27777777777777779</v>
      </c>
      <c r="R138" s="206">
        <f t="shared" si="59"/>
        <v>0.41694631174221586</v>
      </c>
      <c r="S138" s="176">
        <f t="shared" si="59"/>
        <v>0.36170212765957444</v>
      </c>
      <c r="T138" s="206">
        <f t="shared" si="59"/>
        <v>-2.0820628974649313E-2</v>
      </c>
      <c r="U138" s="232">
        <f t="shared" si="59"/>
        <v>2.9258517034068232E-2</v>
      </c>
      <c r="V138" s="176">
        <f t="shared" si="59"/>
        <v>1.0607050131418685</v>
      </c>
      <c r="W138" s="232">
        <f t="shared" si="59"/>
        <v>1.2101616628175518</v>
      </c>
      <c r="X138" s="206">
        <f t="shared" si="59"/>
        <v>1.0943480247969712</v>
      </c>
      <c r="Y138" s="176">
        <f t="shared" si="59"/>
        <v>0.22891566265060237</v>
      </c>
      <c r="Z138" s="206">
        <f t="shared" si="59"/>
        <v>4.6255692625332356E-2</v>
      </c>
      <c r="AA138" s="232">
        <f t="shared" si="59"/>
        <v>0.11111111111111116</v>
      </c>
      <c r="AB138" s="176">
        <f t="shared" si="59"/>
        <v>-0.26769024828843058</v>
      </c>
      <c r="AC138" s="232">
        <f t="shared" si="59"/>
        <v>-0.32352941176470584</v>
      </c>
      <c r="AD138" s="206">
        <f t="shared" si="59"/>
        <v>0.37694217660039175</v>
      </c>
      <c r="AE138" s="176">
        <f t="shared" si="59"/>
        <v>0.67369901547116728</v>
      </c>
      <c r="AF138" s="183">
        <f t="shared" si="59"/>
        <v>0.27282627808439064</v>
      </c>
      <c r="AG138" s="244"/>
      <c r="AH138" s="263"/>
      <c r="AI138" s="176">
        <f t="shared" si="59"/>
        <v>0.66783216783216792</v>
      </c>
      <c r="AJ138" s="206">
        <f t="shared" si="59"/>
        <v>1.3288093665476088</v>
      </c>
      <c r="AK138" s="232"/>
      <c r="AL138" s="264">
        <f t="shared" si="59"/>
        <v>-0.67935554934416054</v>
      </c>
    </row>
    <row r="139" spans="2:38" ht="15" hidden="1" x14ac:dyDescent="0.2">
      <c r="B139" s="28" t="s">
        <v>96</v>
      </c>
      <c r="C139" s="172" t="s">
        <v>1</v>
      </c>
      <c r="D139" s="72">
        <f t="shared" ref="D139:E141" si="60">G139+I139+K139+M139+O139+Q139+S139+U139+W139+Y139+AA139+AC139+AE139</f>
        <v>992</v>
      </c>
      <c r="E139" s="153">
        <f t="shared" si="60"/>
        <v>538.93399999999997</v>
      </c>
      <c r="F139" s="240">
        <f t="shared" ref="F139:F144" si="61">+E139/SUM(E125)*100-100</f>
        <v>126.51138159443192</v>
      </c>
      <c r="G139" s="69">
        <v>18</v>
      </c>
      <c r="H139" s="70">
        <v>27.751000000000001</v>
      </c>
      <c r="I139" s="71">
        <v>14</v>
      </c>
      <c r="J139" s="70">
        <v>171.04499999999999</v>
      </c>
      <c r="K139" s="71">
        <v>187</v>
      </c>
      <c r="L139" s="70">
        <v>28.183</v>
      </c>
      <c r="M139" s="79"/>
      <c r="N139" s="80"/>
      <c r="O139" s="79">
        <v>56</v>
      </c>
      <c r="P139" s="80">
        <v>5.0250000000000004</v>
      </c>
      <c r="Q139" s="71">
        <v>3</v>
      </c>
      <c r="R139" s="70">
        <v>4.6760000000000002</v>
      </c>
      <c r="S139" s="71">
        <v>1</v>
      </c>
      <c r="T139" s="70">
        <v>2.5030000000000001</v>
      </c>
      <c r="U139" s="71">
        <v>529</v>
      </c>
      <c r="V139" s="70">
        <v>109.602</v>
      </c>
      <c r="W139" s="71">
        <v>152</v>
      </c>
      <c r="X139" s="70">
        <v>40.084000000000003</v>
      </c>
      <c r="Y139" s="71">
        <v>2</v>
      </c>
      <c r="Z139" s="70">
        <v>107.596</v>
      </c>
      <c r="AA139" s="71">
        <v>2</v>
      </c>
      <c r="AB139" s="70">
        <v>12.851000000000001</v>
      </c>
      <c r="AC139" s="71">
        <v>1</v>
      </c>
      <c r="AD139" s="70">
        <v>15.023999999999999</v>
      </c>
      <c r="AE139" s="71">
        <v>27</v>
      </c>
      <c r="AF139" s="105">
        <v>14.593999999999999</v>
      </c>
      <c r="AG139" s="198"/>
      <c r="AH139" s="193"/>
      <c r="AI139" s="120">
        <v>163</v>
      </c>
      <c r="AJ139" s="70">
        <v>997.524</v>
      </c>
      <c r="AK139" s="71"/>
      <c r="AL139" s="135">
        <v>172.197</v>
      </c>
    </row>
    <row r="140" spans="2:38" ht="15" hidden="1" x14ac:dyDescent="0.2">
      <c r="B140" s="28"/>
      <c r="C140" s="29" t="s">
        <v>2</v>
      </c>
      <c r="D140" s="72">
        <f t="shared" si="60"/>
        <v>542</v>
      </c>
      <c r="E140" s="153">
        <f t="shared" si="60"/>
        <v>601.84499999999991</v>
      </c>
      <c r="F140" s="164">
        <f t="shared" si="61"/>
        <v>-32.60821853997632</v>
      </c>
      <c r="G140" s="69">
        <v>12</v>
      </c>
      <c r="H140" s="70">
        <v>11.903</v>
      </c>
      <c r="I140" s="71">
        <v>6</v>
      </c>
      <c r="J140" s="70">
        <v>27.829000000000001</v>
      </c>
      <c r="K140" s="71">
        <v>268</v>
      </c>
      <c r="L140" s="70">
        <v>26.969000000000001</v>
      </c>
      <c r="M140" s="79"/>
      <c r="N140" s="80"/>
      <c r="O140" s="79">
        <v>20</v>
      </c>
      <c r="P140" s="80">
        <v>38.707999999999998</v>
      </c>
      <c r="Q140" s="71">
        <v>2</v>
      </c>
      <c r="R140" s="70">
        <v>2.012</v>
      </c>
      <c r="S140" s="71">
        <v>3</v>
      </c>
      <c r="T140" s="146">
        <v>3.8519999999999999</v>
      </c>
      <c r="U140" s="71">
        <v>6</v>
      </c>
      <c r="V140" s="70">
        <v>2.8079999999999998</v>
      </c>
      <c r="W140" s="71">
        <v>83</v>
      </c>
      <c r="X140" s="70">
        <v>138.89599999999999</v>
      </c>
      <c r="Y140" s="71">
        <v>1</v>
      </c>
      <c r="Z140" s="70">
        <v>1.98</v>
      </c>
      <c r="AA140" s="71"/>
      <c r="AB140" s="70"/>
      <c r="AC140" s="71">
        <v>4</v>
      </c>
      <c r="AD140" s="70">
        <v>19.512</v>
      </c>
      <c r="AE140" s="71">
        <v>137</v>
      </c>
      <c r="AF140" s="105">
        <v>327.37599999999998</v>
      </c>
      <c r="AG140" s="198"/>
      <c r="AH140" s="193"/>
      <c r="AI140" s="120">
        <v>127</v>
      </c>
      <c r="AJ140" s="70">
        <v>761.55100000000004</v>
      </c>
      <c r="AK140" s="71"/>
      <c r="AL140" s="135">
        <v>48.317999999999998</v>
      </c>
    </row>
    <row r="141" spans="2:38" ht="15" hidden="1" x14ac:dyDescent="0.2">
      <c r="B141" s="28"/>
      <c r="C141" s="29" t="s">
        <v>3</v>
      </c>
      <c r="D141" s="66">
        <f t="shared" si="60"/>
        <v>1381</v>
      </c>
      <c r="E141" s="154">
        <f t="shared" si="60"/>
        <v>720.92799999999988</v>
      </c>
      <c r="F141" s="239">
        <f t="shared" si="61"/>
        <v>15.984819111573728</v>
      </c>
      <c r="G141" s="69">
        <v>8</v>
      </c>
      <c r="H141" s="70">
        <v>134.023</v>
      </c>
      <c r="I141" s="71">
        <v>9</v>
      </c>
      <c r="J141" s="70">
        <v>113.309</v>
      </c>
      <c r="K141" s="71">
        <v>369</v>
      </c>
      <c r="L141" s="70">
        <v>55.52</v>
      </c>
      <c r="M141" s="81">
        <v>1</v>
      </c>
      <c r="N141" s="82">
        <v>27.28</v>
      </c>
      <c r="O141" s="71">
        <v>43</v>
      </c>
      <c r="P141" s="70">
        <v>13.025</v>
      </c>
      <c r="Q141" s="71">
        <v>2</v>
      </c>
      <c r="R141" s="70">
        <v>56.588000000000001</v>
      </c>
      <c r="S141" s="71">
        <v>7</v>
      </c>
      <c r="T141" s="70">
        <v>5.6749999999999998</v>
      </c>
      <c r="U141" s="71">
        <v>731</v>
      </c>
      <c r="V141" s="70">
        <v>113.577</v>
      </c>
      <c r="W141" s="71">
        <v>81</v>
      </c>
      <c r="X141" s="70">
        <v>81.021000000000001</v>
      </c>
      <c r="Y141" s="71">
        <v>3</v>
      </c>
      <c r="Z141" s="70">
        <v>96.337000000000003</v>
      </c>
      <c r="AA141" s="268">
        <v>2</v>
      </c>
      <c r="AB141" s="269">
        <v>4.9660000000000002</v>
      </c>
      <c r="AC141" s="268">
        <v>3</v>
      </c>
      <c r="AD141" s="269">
        <v>1.5860000000000001</v>
      </c>
      <c r="AE141" s="268">
        <v>122</v>
      </c>
      <c r="AF141" s="270">
        <v>18.021000000000001</v>
      </c>
      <c r="AG141" s="198"/>
      <c r="AH141" s="193"/>
      <c r="AI141" s="120">
        <v>209</v>
      </c>
      <c r="AJ141" s="70">
        <v>1217.6769999999999</v>
      </c>
      <c r="AK141" s="71"/>
      <c r="AL141" s="135">
        <v>132.98099999999999</v>
      </c>
    </row>
    <row r="142" spans="2:38" ht="15" hidden="1" x14ac:dyDescent="0.2">
      <c r="B142" s="28"/>
      <c r="C142" s="30" t="s">
        <v>4</v>
      </c>
      <c r="D142" s="72">
        <f t="shared" ref="D142:E144" si="62">G142+I142+K142+M142+O142+Q142+S142+U142+W142+Y142+AA142+AC142+AE142</f>
        <v>1184</v>
      </c>
      <c r="E142" s="153">
        <f t="shared" si="62"/>
        <v>1923.2309999999998</v>
      </c>
      <c r="F142" s="164">
        <f t="shared" si="61"/>
        <v>143.27451426836669</v>
      </c>
      <c r="G142" s="73">
        <v>20</v>
      </c>
      <c r="H142" s="74">
        <v>255.1</v>
      </c>
      <c r="I142" s="75">
        <v>11</v>
      </c>
      <c r="J142" s="74">
        <v>1172.2809999999999</v>
      </c>
      <c r="K142" s="75">
        <v>397</v>
      </c>
      <c r="L142" s="257">
        <v>52.290999999999997</v>
      </c>
      <c r="M142" s="79"/>
      <c r="N142" s="80"/>
      <c r="O142" s="75">
        <v>22</v>
      </c>
      <c r="P142" s="74">
        <v>17.39</v>
      </c>
      <c r="Q142" s="75">
        <v>30</v>
      </c>
      <c r="R142" s="74">
        <v>116.901</v>
      </c>
      <c r="S142" s="75">
        <v>6</v>
      </c>
      <c r="T142" s="74">
        <v>3.984</v>
      </c>
      <c r="U142" s="75">
        <v>298</v>
      </c>
      <c r="V142" s="74">
        <v>61.654000000000003</v>
      </c>
      <c r="W142" s="75">
        <v>298</v>
      </c>
      <c r="X142" s="74">
        <v>45.273000000000003</v>
      </c>
      <c r="Y142" s="75"/>
      <c r="Z142" s="74"/>
      <c r="AA142" s="71">
        <v>4</v>
      </c>
      <c r="AB142" s="70">
        <v>10.574</v>
      </c>
      <c r="AC142" s="71">
        <v>3</v>
      </c>
      <c r="AD142" s="70">
        <v>24.09</v>
      </c>
      <c r="AE142" s="71">
        <v>95</v>
      </c>
      <c r="AF142" s="105">
        <v>163.69300000000001</v>
      </c>
      <c r="AG142" s="198"/>
      <c r="AH142" s="193"/>
      <c r="AI142" s="121">
        <v>155</v>
      </c>
      <c r="AJ142" s="74">
        <v>764.24</v>
      </c>
      <c r="AK142" s="222"/>
      <c r="AL142" s="136">
        <v>43.658000000000001</v>
      </c>
    </row>
    <row r="143" spans="2:38" ht="15" hidden="1" x14ac:dyDescent="0.2">
      <c r="B143" s="28"/>
      <c r="C143" s="29" t="s">
        <v>5</v>
      </c>
      <c r="D143" s="72">
        <f t="shared" si="62"/>
        <v>1044</v>
      </c>
      <c r="E143" s="153">
        <f t="shared" si="62"/>
        <v>780.58400000000006</v>
      </c>
      <c r="F143" s="164">
        <f t="shared" si="61"/>
        <v>-12.598952419981501</v>
      </c>
      <c r="G143" s="69">
        <v>6</v>
      </c>
      <c r="H143" s="70">
        <v>23.530999999999999</v>
      </c>
      <c r="I143" s="71">
        <v>12</v>
      </c>
      <c r="J143" s="70">
        <v>96.460999999999999</v>
      </c>
      <c r="K143" s="71">
        <v>293</v>
      </c>
      <c r="L143" s="70">
        <v>11.417999999999999</v>
      </c>
      <c r="M143" s="79">
        <v>1</v>
      </c>
      <c r="N143" s="80">
        <v>38.149000000000001</v>
      </c>
      <c r="O143" s="79">
        <v>1</v>
      </c>
      <c r="P143" s="80">
        <v>0.47199999999999998</v>
      </c>
      <c r="Q143" s="71">
        <v>6</v>
      </c>
      <c r="R143" s="70">
        <v>111.309</v>
      </c>
      <c r="S143" s="71">
        <v>20</v>
      </c>
      <c r="T143" s="70">
        <v>21.975999999999999</v>
      </c>
      <c r="U143" s="71">
        <v>346</v>
      </c>
      <c r="V143" s="70">
        <v>16.388999999999999</v>
      </c>
      <c r="W143" s="71">
        <v>15</v>
      </c>
      <c r="X143" s="70">
        <v>107.133</v>
      </c>
      <c r="Y143" s="71">
        <v>50</v>
      </c>
      <c r="Z143" s="70">
        <v>0.24</v>
      </c>
      <c r="AA143" s="71">
        <v>4</v>
      </c>
      <c r="AB143" s="70">
        <v>154.03800000000001</v>
      </c>
      <c r="AC143" s="71">
        <v>16</v>
      </c>
      <c r="AD143" s="70">
        <v>60.081000000000003</v>
      </c>
      <c r="AE143" s="71">
        <v>274</v>
      </c>
      <c r="AF143" s="105">
        <v>139.387</v>
      </c>
      <c r="AG143" s="198"/>
      <c r="AH143" s="193"/>
      <c r="AI143" s="120">
        <v>192</v>
      </c>
      <c r="AJ143" s="70">
        <v>939.61900000000003</v>
      </c>
      <c r="AK143" s="71"/>
      <c r="AL143" s="135">
        <v>55.326999999999998</v>
      </c>
    </row>
    <row r="144" spans="2:38" ht="15" hidden="1" x14ac:dyDescent="0.2">
      <c r="B144" s="28"/>
      <c r="C144" s="29" t="s">
        <v>6</v>
      </c>
      <c r="D144" s="66">
        <f t="shared" si="62"/>
        <v>1361</v>
      </c>
      <c r="E144" s="154">
        <f t="shared" si="62"/>
        <v>652.52499999999998</v>
      </c>
      <c r="F144" s="239">
        <f t="shared" si="61"/>
        <v>-21.163021376386553</v>
      </c>
      <c r="G144" s="69">
        <v>8</v>
      </c>
      <c r="H144" s="70">
        <v>81.097999999999999</v>
      </c>
      <c r="I144" s="71">
        <v>13</v>
      </c>
      <c r="J144" s="70">
        <v>120.7</v>
      </c>
      <c r="K144" s="71">
        <v>564</v>
      </c>
      <c r="L144" s="70">
        <v>20.741</v>
      </c>
      <c r="M144" s="81"/>
      <c r="N144" s="82"/>
      <c r="O144" s="71">
        <v>356</v>
      </c>
      <c r="P144" s="70">
        <v>81.206000000000003</v>
      </c>
      <c r="Q144" s="71">
        <v>4</v>
      </c>
      <c r="R144" s="70">
        <v>41.792000000000002</v>
      </c>
      <c r="S144" s="71">
        <v>57</v>
      </c>
      <c r="T144" s="70">
        <v>21.238</v>
      </c>
      <c r="U144" s="71">
        <v>141</v>
      </c>
      <c r="V144" s="70">
        <v>39.265000000000001</v>
      </c>
      <c r="W144" s="71">
        <v>77</v>
      </c>
      <c r="X144" s="70">
        <v>26.015000000000001</v>
      </c>
      <c r="Y144" s="71">
        <v>1</v>
      </c>
      <c r="Z144" s="70">
        <v>14.371</v>
      </c>
      <c r="AA144" s="71">
        <v>3</v>
      </c>
      <c r="AB144" s="70">
        <v>8.9250000000000007</v>
      </c>
      <c r="AC144" s="71">
        <v>18</v>
      </c>
      <c r="AD144" s="70">
        <v>84.070999999999998</v>
      </c>
      <c r="AE144" s="71">
        <v>119</v>
      </c>
      <c r="AF144" s="105">
        <v>113.10299999999999</v>
      </c>
      <c r="AG144" s="198"/>
      <c r="AH144" s="193"/>
      <c r="AI144" s="120">
        <v>176</v>
      </c>
      <c r="AJ144" s="70">
        <v>637.70100000000002</v>
      </c>
      <c r="AK144" s="71"/>
      <c r="AL144" s="135">
        <v>43.390999999999998</v>
      </c>
    </row>
    <row r="145" spans="2:38" ht="15" hidden="1" x14ac:dyDescent="0.2">
      <c r="B145" s="28"/>
      <c r="C145" s="30" t="s">
        <v>7</v>
      </c>
      <c r="D145" s="72">
        <f t="shared" ref="D145:E148" si="63">G145+I145+K145+M145+O145+Q145+S145+U145+W145+Y145+AA145+AC145+AE145</f>
        <v>788</v>
      </c>
      <c r="E145" s="153">
        <f t="shared" si="63"/>
        <v>523.01</v>
      </c>
      <c r="F145" s="164">
        <f t="shared" ref="F145:F150" si="64">+E145/SUM(E131)*100-100</f>
        <v>-23.251660770022056</v>
      </c>
      <c r="G145" s="73">
        <v>13</v>
      </c>
      <c r="H145" s="74">
        <v>62.478000000000002</v>
      </c>
      <c r="I145" s="75">
        <v>4</v>
      </c>
      <c r="J145" s="74">
        <v>35.066000000000003</v>
      </c>
      <c r="K145" s="75">
        <v>265</v>
      </c>
      <c r="L145" s="74">
        <v>17.143000000000001</v>
      </c>
      <c r="M145" s="79">
        <v>1</v>
      </c>
      <c r="N145" s="80">
        <v>6.835</v>
      </c>
      <c r="O145" s="190">
        <v>4</v>
      </c>
      <c r="P145" s="84">
        <v>52.405000000000001</v>
      </c>
      <c r="Q145" s="75"/>
      <c r="R145" s="74"/>
      <c r="S145" s="75">
        <v>17</v>
      </c>
      <c r="T145" s="74">
        <v>31.547000000000001</v>
      </c>
      <c r="U145" s="75">
        <v>280</v>
      </c>
      <c r="V145" s="74">
        <v>50.07</v>
      </c>
      <c r="W145" s="75">
        <v>115</v>
      </c>
      <c r="X145" s="74">
        <v>30.66</v>
      </c>
      <c r="Y145" s="75">
        <v>2</v>
      </c>
      <c r="Z145" s="74">
        <v>28.33</v>
      </c>
      <c r="AA145" s="75">
        <v>2</v>
      </c>
      <c r="AB145" s="74">
        <v>7.76</v>
      </c>
      <c r="AC145" s="75">
        <v>15</v>
      </c>
      <c r="AD145" s="74">
        <v>47.698</v>
      </c>
      <c r="AE145" s="75">
        <v>70</v>
      </c>
      <c r="AF145" s="106">
        <v>153.018</v>
      </c>
      <c r="AG145" s="198"/>
      <c r="AH145" s="193"/>
      <c r="AI145" s="121">
        <v>194</v>
      </c>
      <c r="AJ145" s="74">
        <v>865.06299999999999</v>
      </c>
      <c r="AK145" s="75"/>
      <c r="AL145" s="136">
        <v>65.856999999999999</v>
      </c>
    </row>
    <row r="146" spans="2:38" hidden="1" x14ac:dyDescent="0.15">
      <c r="B146" s="28"/>
      <c r="C146" s="29" t="s">
        <v>8</v>
      </c>
      <c r="D146" s="72">
        <f t="shared" si="63"/>
        <v>991</v>
      </c>
      <c r="E146" s="153">
        <f t="shared" si="63"/>
        <v>1034.412</v>
      </c>
      <c r="F146" s="164">
        <f t="shared" si="64"/>
        <v>128.09877991501523</v>
      </c>
      <c r="G146" s="69">
        <v>13</v>
      </c>
      <c r="H146" s="70">
        <v>246.654</v>
      </c>
      <c r="I146" s="71">
        <v>11</v>
      </c>
      <c r="J146" s="70">
        <v>62.33</v>
      </c>
      <c r="K146" s="71">
        <v>60</v>
      </c>
      <c r="L146" s="70">
        <v>103.633</v>
      </c>
      <c r="M146" s="79">
        <v>2</v>
      </c>
      <c r="N146" s="85">
        <v>44.128999999999998</v>
      </c>
      <c r="O146" s="71">
        <v>3</v>
      </c>
      <c r="P146" s="70">
        <v>2.4390000000000001</v>
      </c>
      <c r="Q146" s="71">
        <v>8</v>
      </c>
      <c r="R146" s="70">
        <v>13.832000000000001</v>
      </c>
      <c r="S146" s="71">
        <v>33</v>
      </c>
      <c r="T146" s="70">
        <v>36.665999999999997</v>
      </c>
      <c r="U146" s="71">
        <v>494</v>
      </c>
      <c r="V146" s="70">
        <v>44.079000000000001</v>
      </c>
      <c r="W146" s="71">
        <v>207</v>
      </c>
      <c r="X146" s="70">
        <v>234.51</v>
      </c>
      <c r="Y146" s="71">
        <v>2</v>
      </c>
      <c r="Z146" s="70">
        <v>1.9850000000000001</v>
      </c>
      <c r="AA146" s="71">
        <v>5</v>
      </c>
      <c r="AB146" s="70">
        <v>87.855000000000004</v>
      </c>
      <c r="AC146" s="71">
        <v>5</v>
      </c>
      <c r="AD146" s="70">
        <v>98.031999999999996</v>
      </c>
      <c r="AE146" s="71">
        <v>148</v>
      </c>
      <c r="AF146" s="105">
        <v>58.268000000000001</v>
      </c>
      <c r="AG146" s="198"/>
      <c r="AH146" s="198"/>
      <c r="AI146" s="120">
        <v>193</v>
      </c>
      <c r="AJ146" s="70">
        <v>1026.6500000000001</v>
      </c>
      <c r="AK146" s="71"/>
      <c r="AL146" s="135">
        <v>44.982999999999997</v>
      </c>
    </row>
    <row r="147" spans="2:38" ht="15" hidden="1" x14ac:dyDescent="0.2">
      <c r="B147" s="28"/>
      <c r="C147" s="29" t="s">
        <v>9</v>
      </c>
      <c r="D147" s="66">
        <f t="shared" si="63"/>
        <v>920</v>
      </c>
      <c r="E147" s="154">
        <f t="shared" si="63"/>
        <v>706.35800000000006</v>
      </c>
      <c r="F147" s="239">
        <f t="shared" si="64"/>
        <v>-33.279429781019971</v>
      </c>
      <c r="G147" s="69">
        <v>32</v>
      </c>
      <c r="H147" s="70">
        <v>100.636</v>
      </c>
      <c r="I147" s="71">
        <v>10</v>
      </c>
      <c r="J147" s="70">
        <v>44.222000000000001</v>
      </c>
      <c r="K147" s="71">
        <v>576</v>
      </c>
      <c r="L147" s="70">
        <v>25.882000000000001</v>
      </c>
      <c r="M147" s="81">
        <v>1</v>
      </c>
      <c r="N147" s="82">
        <v>2.1619999999999999</v>
      </c>
      <c r="O147" s="71">
        <v>6</v>
      </c>
      <c r="P147" s="70">
        <v>6.5430000000000001</v>
      </c>
      <c r="Q147" s="71">
        <v>2</v>
      </c>
      <c r="R147" s="70">
        <v>24.526</v>
      </c>
      <c r="S147" s="71">
        <v>21</v>
      </c>
      <c r="T147" s="70">
        <v>19.138000000000002</v>
      </c>
      <c r="U147" s="71">
        <v>206</v>
      </c>
      <c r="V147" s="70">
        <v>144.22399999999999</v>
      </c>
      <c r="W147" s="71">
        <v>9</v>
      </c>
      <c r="X147" s="70">
        <v>142.30600000000001</v>
      </c>
      <c r="Y147" s="71"/>
      <c r="Z147" s="70"/>
      <c r="AA147" s="71">
        <v>5</v>
      </c>
      <c r="AB147" s="70">
        <v>65.024000000000001</v>
      </c>
      <c r="AC147" s="71">
        <v>11</v>
      </c>
      <c r="AD147" s="70">
        <v>88.084000000000003</v>
      </c>
      <c r="AE147" s="71">
        <v>41</v>
      </c>
      <c r="AF147" s="105">
        <v>43.610999999999997</v>
      </c>
      <c r="AG147" s="198"/>
      <c r="AH147" s="193"/>
      <c r="AI147" s="120">
        <v>129</v>
      </c>
      <c r="AJ147" s="70">
        <v>598.476</v>
      </c>
      <c r="AK147" s="71"/>
      <c r="AL147" s="135">
        <v>280.17899999999997</v>
      </c>
    </row>
    <row r="148" spans="2:38" ht="15" hidden="1" x14ac:dyDescent="0.2">
      <c r="B148" s="28"/>
      <c r="C148" s="30" t="s">
        <v>10</v>
      </c>
      <c r="D148" s="72">
        <f t="shared" si="63"/>
        <v>949</v>
      </c>
      <c r="E148" s="153">
        <f t="shared" si="63"/>
        <v>986.97500000000014</v>
      </c>
      <c r="F148" s="164">
        <f t="shared" si="64"/>
        <v>10.591134108872865</v>
      </c>
      <c r="G148" s="73">
        <v>13</v>
      </c>
      <c r="H148" s="74">
        <v>144.29499999999999</v>
      </c>
      <c r="I148" s="75">
        <v>11</v>
      </c>
      <c r="J148" s="74">
        <v>226.97800000000001</v>
      </c>
      <c r="K148" s="75">
        <v>423</v>
      </c>
      <c r="L148" s="74">
        <v>132.11699999999999</v>
      </c>
      <c r="M148" s="79">
        <v>1</v>
      </c>
      <c r="N148" s="80">
        <v>39.764000000000003</v>
      </c>
      <c r="O148" s="75">
        <v>2</v>
      </c>
      <c r="P148" s="74">
        <v>1.1240000000000001</v>
      </c>
      <c r="Q148" s="75">
        <v>3</v>
      </c>
      <c r="R148" s="74">
        <v>45.945999999999998</v>
      </c>
      <c r="S148" s="75">
        <v>10</v>
      </c>
      <c r="T148" s="74">
        <v>28.286999999999999</v>
      </c>
      <c r="U148" s="75">
        <v>260</v>
      </c>
      <c r="V148" s="74">
        <v>195.953</v>
      </c>
      <c r="W148" s="75">
        <v>32</v>
      </c>
      <c r="X148" s="74">
        <v>67.05</v>
      </c>
      <c r="Y148" s="75"/>
      <c r="Z148" s="74"/>
      <c r="AA148" s="75">
        <v>9</v>
      </c>
      <c r="AB148" s="74">
        <v>52.975000000000001</v>
      </c>
      <c r="AC148" s="75">
        <v>7</v>
      </c>
      <c r="AD148" s="74">
        <v>30.113</v>
      </c>
      <c r="AE148" s="75">
        <v>178</v>
      </c>
      <c r="AF148" s="106">
        <v>22.373000000000001</v>
      </c>
      <c r="AG148" s="198"/>
      <c r="AH148" s="193"/>
      <c r="AI148" s="121">
        <v>128</v>
      </c>
      <c r="AJ148" s="74">
        <v>1054.713</v>
      </c>
      <c r="AK148" s="75"/>
      <c r="AL148" s="136">
        <v>83.605999999999995</v>
      </c>
    </row>
    <row r="149" spans="2:38" hidden="1" x14ac:dyDescent="0.15">
      <c r="B149" s="28"/>
      <c r="C149" s="29" t="s">
        <v>11</v>
      </c>
      <c r="D149" s="72">
        <f>G149+I149+K149+M149+O149+Q149+S149+U149+W149+Y149+AA149+AC149+AE149</f>
        <v>714</v>
      </c>
      <c r="E149" s="153">
        <f>H149+J149+L149+N149+P149+R149+T149+V149+X149+Z149+AB149+AD149+AF149</f>
        <v>1001.9000000000001</v>
      </c>
      <c r="F149" s="164">
        <f t="shared" si="64"/>
        <v>73.996554454895346</v>
      </c>
      <c r="G149" s="69">
        <v>18</v>
      </c>
      <c r="H149" s="70">
        <v>255.75</v>
      </c>
      <c r="I149" s="71">
        <v>18</v>
      </c>
      <c r="J149" s="70">
        <v>147.124</v>
      </c>
      <c r="K149" s="71">
        <v>174</v>
      </c>
      <c r="L149" s="70">
        <v>26.562000000000001</v>
      </c>
      <c r="M149" s="79">
        <v>2</v>
      </c>
      <c r="N149" s="80">
        <v>74.23</v>
      </c>
      <c r="O149" s="71">
        <v>61</v>
      </c>
      <c r="P149" s="70">
        <v>10.153</v>
      </c>
      <c r="Q149" s="71">
        <v>1</v>
      </c>
      <c r="R149" s="70">
        <v>58.347000000000001</v>
      </c>
      <c r="S149" s="71">
        <v>13</v>
      </c>
      <c r="T149" s="70">
        <v>56.878</v>
      </c>
      <c r="U149" s="71">
        <v>327</v>
      </c>
      <c r="V149" s="70">
        <v>60.326000000000001</v>
      </c>
      <c r="W149" s="71">
        <v>50</v>
      </c>
      <c r="X149" s="70">
        <v>29.018999999999998</v>
      </c>
      <c r="Y149" s="71">
        <v>1</v>
      </c>
      <c r="Z149" s="70">
        <v>6.7519999999999998</v>
      </c>
      <c r="AA149" s="71">
        <v>5</v>
      </c>
      <c r="AB149" s="70">
        <v>69.245999999999995</v>
      </c>
      <c r="AC149" s="71">
        <v>16</v>
      </c>
      <c r="AD149" s="70">
        <v>80.582999999999998</v>
      </c>
      <c r="AE149" s="71">
        <v>28</v>
      </c>
      <c r="AF149" s="105">
        <v>126.93</v>
      </c>
      <c r="AG149" s="198"/>
      <c r="AH149" s="198"/>
      <c r="AI149" s="120">
        <v>159</v>
      </c>
      <c r="AJ149" s="70">
        <v>1070.326</v>
      </c>
      <c r="AK149" s="71"/>
      <c r="AL149" s="135">
        <v>69.325999999999993</v>
      </c>
    </row>
    <row r="150" spans="2:38" ht="15" hidden="1" x14ac:dyDescent="0.2">
      <c r="B150" s="28"/>
      <c r="C150" s="29" t="s">
        <v>12</v>
      </c>
      <c r="D150" s="72">
        <f>G150+I150+K150+M150+O150+Q150+S150+U150+W150+Y150+AA150+AC150+AE150</f>
        <v>684</v>
      </c>
      <c r="E150" s="153">
        <f>H150+J150+L150+N150+P150+R150+T150+V150+X150+Z150+AB150+AD150+AF150</f>
        <v>1167.3630000000001</v>
      </c>
      <c r="F150" s="164">
        <f t="shared" si="64"/>
        <v>62.432219202785149</v>
      </c>
      <c r="G150" s="69">
        <v>7</v>
      </c>
      <c r="H150" s="70">
        <v>132.75</v>
      </c>
      <c r="I150" s="71">
        <v>19</v>
      </c>
      <c r="J150" s="70">
        <v>355.74599999999998</v>
      </c>
      <c r="K150" s="71">
        <v>123</v>
      </c>
      <c r="L150" s="70">
        <v>9.4629999999999992</v>
      </c>
      <c r="M150" s="79"/>
      <c r="N150" s="80"/>
      <c r="O150" s="71">
        <v>42</v>
      </c>
      <c r="P150" s="70">
        <v>31.170999999999999</v>
      </c>
      <c r="Q150" s="71">
        <v>1</v>
      </c>
      <c r="R150" s="70">
        <v>35.341000000000001</v>
      </c>
      <c r="S150" s="71">
        <v>9</v>
      </c>
      <c r="T150" s="70">
        <v>31.902999999999999</v>
      </c>
      <c r="U150" s="71">
        <v>12</v>
      </c>
      <c r="V150" s="70">
        <v>51.881999999999998</v>
      </c>
      <c r="W150" s="71">
        <v>205</v>
      </c>
      <c r="X150" s="70">
        <v>358.63400000000001</v>
      </c>
      <c r="Y150" s="71">
        <v>3</v>
      </c>
      <c r="Z150" s="70">
        <v>7.8650000000000002</v>
      </c>
      <c r="AA150" s="71">
        <v>8</v>
      </c>
      <c r="AB150" s="70">
        <v>28.19</v>
      </c>
      <c r="AC150" s="71">
        <v>17</v>
      </c>
      <c r="AD150" s="70">
        <v>51.524000000000001</v>
      </c>
      <c r="AE150" s="71">
        <v>238</v>
      </c>
      <c r="AF150" s="105">
        <v>72.894000000000005</v>
      </c>
      <c r="AG150" s="198"/>
      <c r="AH150" s="193"/>
      <c r="AI150" s="120">
        <v>203</v>
      </c>
      <c r="AJ150" s="70">
        <v>782.78599999999994</v>
      </c>
      <c r="AK150" s="71"/>
      <c r="AL150" s="135">
        <v>107.15600000000001</v>
      </c>
    </row>
    <row r="151" spans="2:38" ht="15" x14ac:dyDescent="0.2">
      <c r="B151" s="148" t="s">
        <v>96</v>
      </c>
      <c r="C151" s="149" t="s">
        <v>39</v>
      </c>
      <c r="D151" s="78">
        <f>SUM(D139:D150)</f>
        <v>11550</v>
      </c>
      <c r="E151" s="156">
        <f>SUM(E139:E150)</f>
        <v>10638.064999999999</v>
      </c>
      <c r="F151" s="163">
        <f>+E151/SUM(E137)*100-100</f>
        <v>23.061800059922533</v>
      </c>
      <c r="G151" s="265">
        <f>SUM(G139:G150)</f>
        <v>168</v>
      </c>
      <c r="H151" s="242">
        <f t="shared" ref="H151:AL151" si="65">SUM(H139:H150)</f>
        <v>1475.9689999999998</v>
      </c>
      <c r="I151" s="235">
        <f t="shared" si="65"/>
        <v>138</v>
      </c>
      <c r="J151" s="156">
        <f t="shared" si="65"/>
        <v>2573.0909999999999</v>
      </c>
      <c r="K151" s="235">
        <f t="shared" si="65"/>
        <v>3699</v>
      </c>
      <c r="L151" s="242">
        <f t="shared" si="65"/>
        <v>509.92200000000008</v>
      </c>
      <c r="M151" s="156">
        <f t="shared" si="65"/>
        <v>9</v>
      </c>
      <c r="N151" s="242">
        <f t="shared" si="65"/>
        <v>232.54900000000004</v>
      </c>
      <c r="O151" s="235">
        <f t="shared" si="65"/>
        <v>616</v>
      </c>
      <c r="P151" s="156">
        <f t="shared" si="65"/>
        <v>259.661</v>
      </c>
      <c r="Q151" s="235">
        <f t="shared" si="65"/>
        <v>62</v>
      </c>
      <c r="R151" s="242">
        <f t="shared" si="65"/>
        <v>511.27</v>
      </c>
      <c r="S151" s="156">
        <f t="shared" si="65"/>
        <v>197</v>
      </c>
      <c r="T151" s="242">
        <f t="shared" si="65"/>
        <v>263.64700000000005</v>
      </c>
      <c r="U151" s="235">
        <f t="shared" si="65"/>
        <v>3630</v>
      </c>
      <c r="V151" s="156">
        <f t="shared" si="65"/>
        <v>889.82899999999995</v>
      </c>
      <c r="W151" s="235">
        <f t="shared" si="65"/>
        <v>1324</v>
      </c>
      <c r="X151" s="242">
        <f t="shared" si="65"/>
        <v>1300.6010000000001</v>
      </c>
      <c r="Y151" s="156">
        <f t="shared" si="65"/>
        <v>65</v>
      </c>
      <c r="Z151" s="242">
        <f t="shared" si="65"/>
        <v>265.45600000000007</v>
      </c>
      <c r="AA151" s="235">
        <f t="shared" si="65"/>
        <v>49</v>
      </c>
      <c r="AB151" s="156">
        <f t="shared" si="65"/>
        <v>502.404</v>
      </c>
      <c r="AC151" s="235">
        <f t="shared" si="65"/>
        <v>116</v>
      </c>
      <c r="AD151" s="242">
        <f t="shared" si="65"/>
        <v>600.39800000000002</v>
      </c>
      <c r="AE151" s="156">
        <f t="shared" si="65"/>
        <v>1477</v>
      </c>
      <c r="AF151" s="107">
        <f t="shared" si="65"/>
        <v>1253.268</v>
      </c>
      <c r="AG151" s="266"/>
      <c r="AH151" s="226"/>
      <c r="AI151" s="156">
        <f t="shared" si="65"/>
        <v>2028</v>
      </c>
      <c r="AJ151" s="242">
        <f t="shared" si="65"/>
        <v>10716.326000000001</v>
      </c>
      <c r="AK151" s="235"/>
      <c r="AL151" s="267">
        <f t="shared" si="65"/>
        <v>1146.9789999999998</v>
      </c>
    </row>
    <row r="152" spans="2:38" ht="15" thickBot="1" x14ac:dyDescent="0.2">
      <c r="B152" s="184" t="s">
        <v>90</v>
      </c>
      <c r="C152" s="186"/>
      <c r="D152" s="204">
        <f>D151/SUM(D125:D136)-1</f>
        <v>0.49301964839710455</v>
      </c>
      <c r="E152" s="205">
        <f t="shared" ref="E152:AF152" si="66">E151/SUM(E125:E136)-1</f>
        <v>0.23061800059922533</v>
      </c>
      <c r="F152" s="176"/>
      <c r="G152" s="204">
        <f t="shared" si="66"/>
        <v>0.64705882352941169</v>
      </c>
      <c r="H152" s="206">
        <f t="shared" si="66"/>
        <v>-7.8513428638855909E-2</v>
      </c>
      <c r="I152" s="232">
        <f t="shared" si="66"/>
        <v>4.5454545454545414E-2</v>
      </c>
      <c r="J152" s="176">
        <f t="shared" si="66"/>
        <v>2.5371428100114235</v>
      </c>
      <c r="K152" s="232">
        <f t="shared" si="66"/>
        <v>0.66997742663656878</v>
      </c>
      <c r="L152" s="206">
        <f t="shared" si="66"/>
        <v>0.55045684661811944</v>
      </c>
      <c r="M152" s="176">
        <f t="shared" si="66"/>
        <v>3.5</v>
      </c>
      <c r="N152" s="206">
        <f t="shared" si="66"/>
        <v>28.003367423297583</v>
      </c>
      <c r="O152" s="232">
        <f t="shared" si="66"/>
        <v>1.1314878892733562</v>
      </c>
      <c r="P152" s="176">
        <f t="shared" si="66"/>
        <v>1.7202451416898019</v>
      </c>
      <c r="Q152" s="232">
        <f t="shared" si="66"/>
        <v>1.3846153846153846</v>
      </c>
      <c r="R152" s="206">
        <f t="shared" si="66"/>
        <v>-0.35110609079717237</v>
      </c>
      <c r="S152" s="176">
        <f t="shared" si="66"/>
        <v>2.078125</v>
      </c>
      <c r="T152" s="206">
        <f t="shared" si="66"/>
        <v>4.8640346975088979</v>
      </c>
      <c r="U152" s="232">
        <f t="shared" si="66"/>
        <v>0.41355140186915884</v>
      </c>
      <c r="V152" s="176">
        <f t="shared" si="66"/>
        <v>-0.13494446053908193</v>
      </c>
      <c r="W152" s="232">
        <f t="shared" si="66"/>
        <v>0.38349007314524552</v>
      </c>
      <c r="X152" s="206">
        <f t="shared" si="66"/>
        <v>3.9633290941224697E-2</v>
      </c>
      <c r="Y152" s="176">
        <f t="shared" si="66"/>
        <v>-0.36274509803921573</v>
      </c>
      <c r="Z152" s="206">
        <f t="shared" si="66"/>
        <v>-0.68019198889702759</v>
      </c>
      <c r="AA152" s="232">
        <f t="shared" si="66"/>
        <v>1.4500000000000002</v>
      </c>
      <c r="AB152" s="176">
        <f t="shared" si="66"/>
        <v>4.5322916322552933</v>
      </c>
      <c r="AC152" s="232">
        <f t="shared" si="66"/>
        <v>0.68115942028985499</v>
      </c>
      <c r="AD152" s="206">
        <f t="shared" si="66"/>
        <v>-0.17480026223956435</v>
      </c>
      <c r="AE152" s="176">
        <f t="shared" si="66"/>
        <v>0.24117647058823533</v>
      </c>
      <c r="AF152" s="183">
        <f t="shared" si="66"/>
        <v>0.11700460788420575</v>
      </c>
      <c r="AG152" s="271"/>
      <c r="AH152" s="200"/>
      <c r="AI152" s="272">
        <f>AI151/SUM(AI125:AI136)-1</f>
        <v>0.41719077568134177</v>
      </c>
      <c r="AJ152" s="188">
        <f>AJ151/SUM(AJ125:AJ136)-1</f>
        <v>0.22902498023940265</v>
      </c>
      <c r="AK152" s="273"/>
      <c r="AL152" s="264">
        <f>AL151/SUM(AL125:AL136)-1</f>
        <v>0.91175274434047471</v>
      </c>
    </row>
    <row r="153" spans="2:38" ht="15" hidden="1" x14ac:dyDescent="0.2">
      <c r="B153" s="28" t="s">
        <v>97</v>
      </c>
      <c r="C153" s="172" t="s">
        <v>1</v>
      </c>
      <c r="D153" s="72">
        <f t="shared" ref="D153:D158" si="67">G153+I153+K153+M153+O153+Q153+S153+U153+W153+Y153+AA153+AC153+AE153</f>
        <v>788</v>
      </c>
      <c r="E153" s="153">
        <f t="shared" ref="E153" si="68">H153+J153+L153+N153+P153+R153+T153+V153+X153+Z153+AB153+AD153+AF153</f>
        <v>1495.5280000000002</v>
      </c>
      <c r="F153" s="240">
        <f t="shared" ref="F153:F159" si="69">+E153/SUM(E139)*100-100</f>
        <v>177.49743011203606</v>
      </c>
      <c r="G153" s="69">
        <v>9</v>
      </c>
      <c r="H153" s="70">
        <v>404.27</v>
      </c>
      <c r="I153" s="71">
        <v>11</v>
      </c>
      <c r="J153" s="70">
        <v>106.14100000000001</v>
      </c>
      <c r="K153" s="71">
        <v>146</v>
      </c>
      <c r="L153" s="70">
        <v>28.692</v>
      </c>
      <c r="M153" s="79"/>
      <c r="N153" s="80"/>
      <c r="O153" s="79">
        <v>5</v>
      </c>
      <c r="P153" s="80">
        <v>29.731000000000002</v>
      </c>
      <c r="Q153" s="71">
        <v>2</v>
      </c>
      <c r="R153" s="70">
        <v>80.149000000000001</v>
      </c>
      <c r="S153" s="71">
        <v>15</v>
      </c>
      <c r="T153" s="70">
        <v>30.617999999999999</v>
      </c>
      <c r="U153" s="71">
        <v>238</v>
      </c>
      <c r="V153" s="70">
        <v>338.666</v>
      </c>
      <c r="W153" s="71">
        <v>193</v>
      </c>
      <c r="X153" s="70">
        <v>102.94799999999999</v>
      </c>
      <c r="Y153" s="71">
        <v>2</v>
      </c>
      <c r="Z153" s="70">
        <v>10.644</v>
      </c>
      <c r="AA153" s="71">
        <v>2</v>
      </c>
      <c r="AB153" s="70">
        <v>25.617999999999999</v>
      </c>
      <c r="AC153" s="71">
        <v>5</v>
      </c>
      <c r="AD153" s="70">
        <v>23.489000000000001</v>
      </c>
      <c r="AE153" s="71">
        <v>160</v>
      </c>
      <c r="AF153" s="105">
        <v>314.56200000000001</v>
      </c>
      <c r="AG153" s="198"/>
      <c r="AH153" s="193"/>
      <c r="AI153" s="120">
        <v>174</v>
      </c>
      <c r="AJ153" s="70">
        <v>1133.203</v>
      </c>
      <c r="AK153" s="71"/>
      <c r="AL153" s="135">
        <v>58.996000000000002</v>
      </c>
    </row>
    <row r="154" spans="2:38" ht="15" hidden="1" x14ac:dyDescent="0.2">
      <c r="B154" s="28"/>
      <c r="C154" s="29" t="s">
        <v>2</v>
      </c>
      <c r="D154" s="72">
        <f t="shared" si="67"/>
        <v>348</v>
      </c>
      <c r="E154" s="153">
        <f t="shared" ref="E154" si="70">H154+J154+L154+N154+P154+R154+T154+V154+X154+Z154+AB154+AD154+AF154</f>
        <v>922.12900000000002</v>
      </c>
      <c r="F154" s="164">
        <f t="shared" si="69"/>
        <v>53.217024316892264</v>
      </c>
      <c r="G154" s="69">
        <v>11</v>
      </c>
      <c r="H154" s="70">
        <v>78.290000000000006</v>
      </c>
      <c r="I154" s="71">
        <v>13</v>
      </c>
      <c r="J154" s="70">
        <v>319.43</v>
      </c>
      <c r="K154" s="71">
        <v>98</v>
      </c>
      <c r="L154" s="70">
        <v>32.65</v>
      </c>
      <c r="M154" s="79">
        <v>2</v>
      </c>
      <c r="N154" s="80">
        <v>6.6509999999999998</v>
      </c>
      <c r="O154" s="79">
        <v>8</v>
      </c>
      <c r="P154" s="80">
        <v>10.813000000000001</v>
      </c>
      <c r="Q154" s="71">
        <v>2</v>
      </c>
      <c r="R154" s="70">
        <v>2.4769999999999999</v>
      </c>
      <c r="S154" s="71">
        <v>4</v>
      </c>
      <c r="T154" s="146">
        <v>12.38</v>
      </c>
      <c r="U154" s="71">
        <v>172</v>
      </c>
      <c r="V154" s="70">
        <v>133.60400000000001</v>
      </c>
      <c r="W154" s="71">
        <v>14</v>
      </c>
      <c r="X154" s="70">
        <v>30.84</v>
      </c>
      <c r="Y154" s="71">
        <v>2</v>
      </c>
      <c r="Z154" s="70">
        <v>5.4420000000000002</v>
      </c>
      <c r="AA154" s="71">
        <v>4</v>
      </c>
      <c r="AB154" s="70">
        <v>14.095000000000001</v>
      </c>
      <c r="AC154" s="71">
        <v>3</v>
      </c>
      <c r="AD154" s="70">
        <v>19.55</v>
      </c>
      <c r="AE154" s="71">
        <v>15</v>
      </c>
      <c r="AF154" s="105">
        <v>255.90700000000001</v>
      </c>
      <c r="AG154" s="198"/>
      <c r="AH154" s="193"/>
      <c r="AI154" s="120">
        <v>111</v>
      </c>
      <c r="AJ154" s="70">
        <v>1117.616</v>
      </c>
      <c r="AK154" s="71"/>
      <c r="AL154" s="135">
        <v>69.438999999999993</v>
      </c>
    </row>
    <row r="155" spans="2:38" ht="15" hidden="1" x14ac:dyDescent="0.2">
      <c r="B155" s="28"/>
      <c r="C155" s="29" t="s">
        <v>3</v>
      </c>
      <c r="D155" s="66">
        <f t="shared" si="67"/>
        <v>950</v>
      </c>
      <c r="E155" s="154">
        <f t="shared" ref="E155" si="71">H155+J155+L155+N155+P155+R155+T155+V155+X155+Z155+AB155+AD155+AF155</f>
        <v>1125.8510000000001</v>
      </c>
      <c r="F155" s="239">
        <f t="shared" si="69"/>
        <v>56.166912645923077</v>
      </c>
      <c r="G155" s="69">
        <v>7</v>
      </c>
      <c r="H155" s="70">
        <v>297.85700000000003</v>
      </c>
      <c r="I155" s="71">
        <v>29</v>
      </c>
      <c r="J155" s="70">
        <v>345.541</v>
      </c>
      <c r="K155" s="71">
        <v>215</v>
      </c>
      <c r="L155" s="70">
        <v>25.852</v>
      </c>
      <c r="M155" s="81"/>
      <c r="N155" s="82"/>
      <c r="O155" s="71"/>
      <c r="P155" s="70"/>
      <c r="Q155" s="71">
        <v>4</v>
      </c>
      <c r="R155" s="70">
        <v>8.1809999999999992</v>
      </c>
      <c r="S155" s="71">
        <v>8</v>
      </c>
      <c r="T155" s="70">
        <v>17.917999999999999</v>
      </c>
      <c r="U155" s="71">
        <v>328</v>
      </c>
      <c r="V155" s="70">
        <v>78.334999999999994</v>
      </c>
      <c r="W155" s="71">
        <v>176</v>
      </c>
      <c r="X155" s="70">
        <v>149.65</v>
      </c>
      <c r="Y155" s="71"/>
      <c r="Z155" s="70"/>
      <c r="AA155" s="268">
        <v>4</v>
      </c>
      <c r="AB155" s="269">
        <v>27.529</v>
      </c>
      <c r="AC155" s="268">
        <v>8</v>
      </c>
      <c r="AD155" s="269">
        <v>96.933000000000007</v>
      </c>
      <c r="AE155" s="268">
        <v>171</v>
      </c>
      <c r="AF155" s="270">
        <v>78.055000000000007</v>
      </c>
      <c r="AG155" s="198"/>
      <c r="AH155" s="193"/>
      <c r="AI155" s="120">
        <v>151</v>
      </c>
      <c r="AJ155" s="70">
        <v>1559.347</v>
      </c>
      <c r="AK155" s="71"/>
      <c r="AL155" s="135">
        <v>118.53</v>
      </c>
    </row>
    <row r="156" spans="2:38" ht="15" hidden="1" x14ac:dyDescent="0.2">
      <c r="B156" s="28"/>
      <c r="C156" s="30" t="s">
        <v>4</v>
      </c>
      <c r="D156" s="76">
        <f t="shared" si="67"/>
        <v>672</v>
      </c>
      <c r="E156" s="155">
        <f t="shared" ref="E156" si="72">H156+J156+L156+N156+P156+R156+T156+V156+X156+Z156+AB156+AD156+AF156</f>
        <v>855.74800000000016</v>
      </c>
      <c r="F156" s="231">
        <f t="shared" si="69"/>
        <v>-55.504668965922441</v>
      </c>
      <c r="G156" s="73">
        <v>10</v>
      </c>
      <c r="H156" s="74">
        <v>71.876999999999995</v>
      </c>
      <c r="I156" s="75">
        <v>6</v>
      </c>
      <c r="J156" s="74">
        <v>218.34</v>
      </c>
      <c r="K156" s="75">
        <v>34</v>
      </c>
      <c r="L156" s="257">
        <v>146.97300000000001</v>
      </c>
      <c r="M156" s="79"/>
      <c r="N156" s="80"/>
      <c r="O156" s="75">
        <v>2</v>
      </c>
      <c r="P156" s="74">
        <v>0.78300000000000003</v>
      </c>
      <c r="Q156" s="75">
        <v>6</v>
      </c>
      <c r="R156" s="74">
        <v>56.128</v>
      </c>
      <c r="S156" s="75">
        <v>13</v>
      </c>
      <c r="T156" s="74">
        <v>48.106999999999999</v>
      </c>
      <c r="U156" s="75">
        <v>144</v>
      </c>
      <c r="V156" s="74">
        <v>28.715</v>
      </c>
      <c r="W156" s="75">
        <v>189</v>
      </c>
      <c r="X156" s="74">
        <v>39.146999999999998</v>
      </c>
      <c r="Y156" s="75"/>
      <c r="Z156" s="74"/>
      <c r="AA156" s="71">
        <v>5</v>
      </c>
      <c r="AB156" s="70">
        <v>14.147</v>
      </c>
      <c r="AC156" s="71">
        <v>4</v>
      </c>
      <c r="AD156" s="70">
        <v>83.215000000000003</v>
      </c>
      <c r="AE156" s="71">
        <v>259</v>
      </c>
      <c r="AF156" s="105">
        <v>148.316</v>
      </c>
      <c r="AG156" s="198"/>
      <c r="AH156" s="193"/>
      <c r="AI156" s="121">
        <v>119</v>
      </c>
      <c r="AJ156" s="74">
        <v>780.50099999999998</v>
      </c>
      <c r="AK156" s="222"/>
      <c r="AL156" s="136">
        <v>148.63800000000001</v>
      </c>
    </row>
    <row r="157" spans="2:38" ht="15" hidden="1" x14ac:dyDescent="0.2">
      <c r="B157" s="28"/>
      <c r="C157" s="29" t="s">
        <v>5</v>
      </c>
      <c r="D157" s="72">
        <f t="shared" si="67"/>
        <v>1223</v>
      </c>
      <c r="E157" s="153">
        <f t="shared" ref="E157" si="73">H157+J157+L157+N157+P157+R157+T157+V157+X157+Z157+AB157+AD157+AF157</f>
        <v>1080.192</v>
      </c>
      <c r="F157" s="164">
        <f t="shared" si="69"/>
        <v>38.382544351408683</v>
      </c>
      <c r="G157" s="69">
        <v>7</v>
      </c>
      <c r="H157" s="70">
        <v>170.66200000000001</v>
      </c>
      <c r="I157" s="71">
        <v>22</v>
      </c>
      <c r="J157" s="70">
        <v>416.31099999999998</v>
      </c>
      <c r="K157" s="71">
        <v>390</v>
      </c>
      <c r="L157" s="70">
        <v>27.675000000000001</v>
      </c>
      <c r="M157" s="79"/>
      <c r="N157" s="80"/>
      <c r="O157" s="79">
        <v>2</v>
      </c>
      <c r="P157" s="80">
        <v>4.3159999999999998</v>
      </c>
      <c r="Q157" s="71"/>
      <c r="R157" s="70"/>
      <c r="S157" s="71">
        <v>8</v>
      </c>
      <c r="T157" s="70">
        <v>9.5470000000000006</v>
      </c>
      <c r="U157" s="71">
        <v>535</v>
      </c>
      <c r="V157" s="70">
        <v>16.018999999999998</v>
      </c>
      <c r="W157" s="71">
        <v>19</v>
      </c>
      <c r="X157" s="70">
        <v>58.427999999999997</v>
      </c>
      <c r="Y157" s="71">
        <v>7</v>
      </c>
      <c r="Z157" s="70">
        <v>29.454000000000001</v>
      </c>
      <c r="AA157" s="71">
        <v>2</v>
      </c>
      <c r="AB157" s="70">
        <v>1.7490000000000001</v>
      </c>
      <c r="AC157" s="71">
        <v>8</v>
      </c>
      <c r="AD157" s="70">
        <v>16.582000000000001</v>
      </c>
      <c r="AE157" s="71">
        <v>223</v>
      </c>
      <c r="AF157" s="105">
        <v>329.44900000000001</v>
      </c>
      <c r="AG157" s="198"/>
      <c r="AH157" s="193"/>
      <c r="AI157" s="120">
        <v>107</v>
      </c>
      <c r="AJ157" s="70">
        <v>732.36900000000003</v>
      </c>
      <c r="AK157" s="71"/>
      <c r="AL157" s="135">
        <v>63.78</v>
      </c>
    </row>
    <row r="158" spans="2:38" ht="15" hidden="1" x14ac:dyDescent="0.2">
      <c r="B158" s="28"/>
      <c r="C158" s="29" t="s">
        <v>6</v>
      </c>
      <c r="D158" s="66">
        <f t="shared" si="67"/>
        <v>890</v>
      </c>
      <c r="E158" s="154">
        <f t="shared" ref="E158" si="74">H158+J158+L158+N158+P158+R158+T158+V158+X158+Z158+AB158+AD158+AF158</f>
        <v>1158.7150000000001</v>
      </c>
      <c r="F158" s="239">
        <f t="shared" si="69"/>
        <v>77.574039308838763</v>
      </c>
      <c r="G158" s="69">
        <v>6</v>
      </c>
      <c r="H158" s="70">
        <v>253.12200000000001</v>
      </c>
      <c r="I158" s="71">
        <v>19</v>
      </c>
      <c r="J158" s="70">
        <v>358.09500000000003</v>
      </c>
      <c r="K158" s="71">
        <v>155</v>
      </c>
      <c r="L158" s="70">
        <v>19.103000000000002</v>
      </c>
      <c r="M158" s="81"/>
      <c r="N158" s="82"/>
      <c r="O158" s="71">
        <v>16</v>
      </c>
      <c r="P158" s="70">
        <v>2.1349999999999998</v>
      </c>
      <c r="Q158" s="71">
        <v>1</v>
      </c>
      <c r="R158" s="70">
        <v>28.437999999999999</v>
      </c>
      <c r="S158" s="71">
        <v>5</v>
      </c>
      <c r="T158" s="70">
        <v>16.18</v>
      </c>
      <c r="U158" s="71">
        <v>195</v>
      </c>
      <c r="V158" s="70">
        <v>128.25299999999999</v>
      </c>
      <c r="W158" s="71">
        <v>183</v>
      </c>
      <c r="X158" s="70">
        <v>87.647999999999996</v>
      </c>
      <c r="Y158" s="71">
        <v>1</v>
      </c>
      <c r="Z158" s="70">
        <v>62.735999999999997</v>
      </c>
      <c r="AA158" s="71">
        <v>4</v>
      </c>
      <c r="AB158" s="70">
        <v>33.677</v>
      </c>
      <c r="AC158" s="71">
        <v>8</v>
      </c>
      <c r="AD158" s="70">
        <v>90.099000000000004</v>
      </c>
      <c r="AE158" s="71">
        <v>297</v>
      </c>
      <c r="AF158" s="105">
        <v>79.228999999999999</v>
      </c>
      <c r="AG158" s="198"/>
      <c r="AH158" s="193"/>
      <c r="AI158" s="120">
        <v>178</v>
      </c>
      <c r="AJ158" s="70">
        <v>1422.6769999999999</v>
      </c>
      <c r="AK158" s="71"/>
      <c r="AL158" s="135">
        <v>114.57599999999999</v>
      </c>
    </row>
    <row r="159" spans="2:38" ht="15" hidden="1" x14ac:dyDescent="0.2">
      <c r="B159" s="28"/>
      <c r="C159" s="30" t="s">
        <v>7</v>
      </c>
      <c r="D159" s="76">
        <f t="shared" ref="D159" si="75">G159+I159+K159+M159+O159+Q159+S159+U159+W159+Y159+AA159+AC159+AE159</f>
        <v>1104</v>
      </c>
      <c r="E159" s="155">
        <f t="shared" ref="E159" si="76">H159+J159+L159+N159+P159+R159+T159+V159+X159+Z159+AB159+AD159+AF159</f>
        <v>961.62199999999984</v>
      </c>
      <c r="F159" s="231">
        <f t="shared" si="69"/>
        <v>83.863023651555409</v>
      </c>
      <c r="G159" s="73">
        <v>11</v>
      </c>
      <c r="H159" s="74">
        <v>138.31899999999999</v>
      </c>
      <c r="I159" s="75">
        <v>27</v>
      </c>
      <c r="J159" s="74">
        <v>251.351</v>
      </c>
      <c r="K159" s="75">
        <v>637</v>
      </c>
      <c r="L159" s="74">
        <v>44.661999999999999</v>
      </c>
      <c r="M159" s="79"/>
      <c r="N159" s="80"/>
      <c r="O159" s="190">
        <v>14</v>
      </c>
      <c r="P159" s="84">
        <v>4.2629999999999999</v>
      </c>
      <c r="Q159" s="75">
        <v>2</v>
      </c>
      <c r="R159" s="74">
        <v>54.683</v>
      </c>
      <c r="S159" s="75">
        <v>8</v>
      </c>
      <c r="T159" s="74">
        <v>28.459</v>
      </c>
      <c r="U159" s="75">
        <v>286</v>
      </c>
      <c r="V159" s="74">
        <v>37.405999999999999</v>
      </c>
      <c r="W159" s="75">
        <v>72</v>
      </c>
      <c r="X159" s="74">
        <v>86.352000000000004</v>
      </c>
      <c r="Y159" s="75">
        <v>1</v>
      </c>
      <c r="Z159" s="74">
        <v>3.2749999999999999</v>
      </c>
      <c r="AA159" s="75">
        <v>4</v>
      </c>
      <c r="AB159" s="74">
        <v>18.457000000000001</v>
      </c>
      <c r="AC159" s="75">
        <v>6</v>
      </c>
      <c r="AD159" s="74">
        <v>200.22900000000001</v>
      </c>
      <c r="AE159" s="75">
        <v>36</v>
      </c>
      <c r="AF159" s="106">
        <v>94.165999999999997</v>
      </c>
      <c r="AG159" s="198"/>
      <c r="AH159" s="193"/>
      <c r="AI159" s="121">
        <v>145</v>
      </c>
      <c r="AJ159" s="74">
        <v>1438.027</v>
      </c>
      <c r="AK159" s="75"/>
      <c r="AL159" s="136">
        <v>143.929</v>
      </c>
    </row>
    <row r="160" spans="2:38" hidden="1" x14ac:dyDescent="0.15">
      <c r="B160" s="28"/>
      <c r="C160" s="29" t="s">
        <v>8</v>
      </c>
      <c r="D160" s="72">
        <f t="shared" ref="D160" si="77">G160+I160+K160+M160+O160+Q160+S160+U160+W160+Y160+AA160+AC160+AE160</f>
        <v>822</v>
      </c>
      <c r="E160" s="153">
        <f t="shared" ref="E160" si="78">H160+J160+L160+N160+P160+R160+T160+V160+X160+Z160+AB160+AD160+AF160</f>
        <v>1891.4370000000001</v>
      </c>
      <c r="F160" s="164">
        <f t="shared" ref="F160" si="79">+E160/SUM(E146)*100-100</f>
        <v>82.851417036925341</v>
      </c>
      <c r="G160" s="69">
        <v>61</v>
      </c>
      <c r="H160" s="70">
        <v>158.13300000000001</v>
      </c>
      <c r="I160" s="71">
        <v>10</v>
      </c>
      <c r="J160" s="70">
        <v>655.71199999999999</v>
      </c>
      <c r="K160" s="71">
        <v>216</v>
      </c>
      <c r="L160" s="70">
        <v>80.587999999999994</v>
      </c>
      <c r="M160" s="79">
        <v>2</v>
      </c>
      <c r="N160" s="85">
        <v>9.702</v>
      </c>
      <c r="O160" s="71">
        <v>24</v>
      </c>
      <c r="P160" s="70">
        <v>5.4880000000000004</v>
      </c>
      <c r="Q160" s="71">
        <v>4</v>
      </c>
      <c r="R160" s="70">
        <v>109.97</v>
      </c>
      <c r="S160" s="71">
        <v>7</v>
      </c>
      <c r="T160" s="70">
        <v>22.626999999999999</v>
      </c>
      <c r="U160" s="71">
        <v>83</v>
      </c>
      <c r="V160" s="70">
        <v>352.02</v>
      </c>
      <c r="W160" s="71">
        <v>178</v>
      </c>
      <c r="X160" s="70">
        <v>270.17200000000003</v>
      </c>
      <c r="Y160" s="71">
        <v>2</v>
      </c>
      <c r="Z160" s="70">
        <v>0.25900000000000001</v>
      </c>
      <c r="AA160" s="71">
        <v>14</v>
      </c>
      <c r="AB160" s="70">
        <v>104.669</v>
      </c>
      <c r="AC160" s="71">
        <v>6</v>
      </c>
      <c r="AD160" s="70">
        <v>44.503</v>
      </c>
      <c r="AE160" s="71">
        <v>215</v>
      </c>
      <c r="AF160" s="105">
        <v>77.593999999999994</v>
      </c>
      <c r="AG160" s="198"/>
      <c r="AH160" s="198"/>
      <c r="AI160" s="120">
        <v>144</v>
      </c>
      <c r="AJ160" s="70">
        <v>979.80399999999997</v>
      </c>
      <c r="AK160" s="71"/>
      <c r="AL160" s="135">
        <v>135.09100000000001</v>
      </c>
    </row>
    <row r="161" spans="2:38" ht="15" hidden="1" x14ac:dyDescent="0.2">
      <c r="B161" s="28"/>
      <c r="C161" s="29" t="s">
        <v>9</v>
      </c>
      <c r="D161" s="66">
        <f t="shared" ref="D161" si="80">G161+I161+K161+M161+O161+Q161+S161+U161+W161+Y161+AA161+AC161+AE161</f>
        <v>760</v>
      </c>
      <c r="E161" s="154">
        <f t="shared" ref="E161" si="81">H161+J161+L161+N161+P161+R161+T161+V161+X161+Z161+AB161+AD161+AF161</f>
        <v>1090.1519999999998</v>
      </c>
      <c r="F161" s="239">
        <f t="shared" ref="F161" si="82">+E161/SUM(E147)*100-100</f>
        <v>54.334204468555583</v>
      </c>
      <c r="G161" s="69">
        <v>7</v>
      </c>
      <c r="H161" s="70">
        <v>149.756</v>
      </c>
      <c r="I161" s="71">
        <v>22</v>
      </c>
      <c r="J161" s="70">
        <v>222.31700000000001</v>
      </c>
      <c r="K161" s="71">
        <v>200</v>
      </c>
      <c r="L161" s="70">
        <v>48.304000000000002</v>
      </c>
      <c r="M161" s="81">
        <v>4</v>
      </c>
      <c r="N161" s="82">
        <v>13.348000000000001</v>
      </c>
      <c r="O161" s="71">
        <v>41</v>
      </c>
      <c r="P161" s="70">
        <v>5.9039999999999999</v>
      </c>
      <c r="Q161" s="71">
        <v>3</v>
      </c>
      <c r="R161" s="70">
        <v>159.66200000000001</v>
      </c>
      <c r="S161" s="71">
        <v>4</v>
      </c>
      <c r="T161" s="70">
        <v>2.1819999999999999</v>
      </c>
      <c r="U161" s="71">
        <v>337</v>
      </c>
      <c r="V161" s="70">
        <v>192.411</v>
      </c>
      <c r="W161" s="71">
        <v>115</v>
      </c>
      <c r="X161" s="70">
        <v>119.48099999999999</v>
      </c>
      <c r="Y161" s="71">
        <v>5</v>
      </c>
      <c r="Z161" s="70">
        <v>86.147000000000006</v>
      </c>
      <c r="AA161" s="71">
        <v>5</v>
      </c>
      <c r="AB161" s="70">
        <v>42.970999999999997</v>
      </c>
      <c r="AC161" s="71">
        <v>3</v>
      </c>
      <c r="AD161" s="70">
        <v>28.061</v>
      </c>
      <c r="AE161" s="71">
        <v>14</v>
      </c>
      <c r="AF161" s="105">
        <v>19.608000000000001</v>
      </c>
      <c r="AG161" s="198"/>
      <c r="AH161" s="193"/>
      <c r="AI161" s="120">
        <v>155</v>
      </c>
      <c r="AJ161" s="70">
        <v>1494.4290000000001</v>
      </c>
      <c r="AK161" s="71"/>
      <c r="AL161" s="135">
        <v>278.61599999999999</v>
      </c>
    </row>
    <row r="162" spans="2:38" ht="15" hidden="1" x14ac:dyDescent="0.2">
      <c r="B162" s="28"/>
      <c r="C162" s="30" t="s">
        <v>10</v>
      </c>
      <c r="D162" s="76">
        <f t="shared" ref="D162" si="83">G162+I162+K162+M162+O162+Q162+S162+U162+W162+Y162+AA162+AC162+AE162</f>
        <v>927</v>
      </c>
      <c r="E162" s="155">
        <f t="shared" ref="E162" si="84">H162+J162+L162+N162+P162+R162+T162+V162+X162+Z162+AB162+AD162+AF162</f>
        <v>1467.5630000000001</v>
      </c>
      <c r="F162" s="231">
        <f t="shared" ref="F162" si="85">+E162/SUM(E148)*100-100</f>
        <v>48.693026672408109</v>
      </c>
      <c r="G162" s="73">
        <v>102</v>
      </c>
      <c r="H162" s="74">
        <v>60.116</v>
      </c>
      <c r="I162" s="75">
        <v>8</v>
      </c>
      <c r="J162" s="74">
        <v>172.745</v>
      </c>
      <c r="K162" s="75">
        <v>392</v>
      </c>
      <c r="L162" s="74">
        <v>232.387</v>
      </c>
      <c r="M162" s="79">
        <v>2</v>
      </c>
      <c r="N162" s="80">
        <v>76.355999999999995</v>
      </c>
      <c r="O162" s="75">
        <v>1</v>
      </c>
      <c r="P162" s="74">
        <v>0.496</v>
      </c>
      <c r="Q162" s="75">
        <v>3</v>
      </c>
      <c r="R162" s="74">
        <v>12.592000000000001</v>
      </c>
      <c r="S162" s="75">
        <v>18</v>
      </c>
      <c r="T162" s="74">
        <v>44.581000000000003</v>
      </c>
      <c r="U162" s="75">
        <v>196</v>
      </c>
      <c r="V162" s="74">
        <v>156.86600000000001</v>
      </c>
      <c r="W162" s="75">
        <v>105</v>
      </c>
      <c r="X162" s="74">
        <v>140.37700000000001</v>
      </c>
      <c r="Y162" s="75">
        <v>2</v>
      </c>
      <c r="Z162" s="74">
        <v>17.536999999999999</v>
      </c>
      <c r="AA162" s="75">
        <v>1</v>
      </c>
      <c r="AB162" s="74">
        <v>6.0830000000000002</v>
      </c>
      <c r="AC162" s="75">
        <v>8</v>
      </c>
      <c r="AD162" s="74">
        <v>66.638000000000005</v>
      </c>
      <c r="AE162" s="75">
        <v>89</v>
      </c>
      <c r="AF162" s="106">
        <v>480.78899999999999</v>
      </c>
      <c r="AG162" s="198"/>
      <c r="AH162" s="193"/>
      <c r="AI162" s="121">
        <v>181</v>
      </c>
      <c r="AJ162" s="74">
        <v>984.30700000000002</v>
      </c>
      <c r="AK162" s="75"/>
      <c r="AL162" s="136">
        <v>43.295999999999999</v>
      </c>
    </row>
    <row r="163" spans="2:38" hidden="1" x14ac:dyDescent="0.15">
      <c r="B163" s="28"/>
      <c r="C163" s="29" t="s">
        <v>11</v>
      </c>
      <c r="D163" s="72">
        <f t="shared" ref="D163" si="86">G163+I163+K163+M163+O163+Q163+S163+U163+W163+Y163+AA163+AC163+AE163</f>
        <v>772</v>
      </c>
      <c r="E163" s="153">
        <f t="shared" ref="E163" si="87">H163+J163+L163+N163+P163+R163+T163+V163+X163+Z163+AB163+AD163+AF163</f>
        <v>1167.6469999999999</v>
      </c>
      <c r="F163" s="164">
        <f t="shared" ref="F163" si="88">+E163/SUM(E149)*100-100</f>
        <v>16.543267791196698</v>
      </c>
      <c r="G163" s="69">
        <v>2</v>
      </c>
      <c r="H163" s="70">
        <v>16.709</v>
      </c>
      <c r="I163" s="71">
        <v>42</v>
      </c>
      <c r="J163" s="70">
        <v>536.96199999999999</v>
      </c>
      <c r="K163" s="71">
        <v>199</v>
      </c>
      <c r="L163" s="70">
        <v>18.347000000000001</v>
      </c>
      <c r="M163" s="79">
        <v>1</v>
      </c>
      <c r="N163" s="80">
        <v>43.856999999999999</v>
      </c>
      <c r="O163" s="71">
        <v>42</v>
      </c>
      <c r="P163" s="70">
        <v>14.68</v>
      </c>
      <c r="Q163" s="71"/>
      <c r="R163" s="70"/>
      <c r="S163" s="71">
        <v>4</v>
      </c>
      <c r="T163" s="70">
        <v>7.891</v>
      </c>
      <c r="U163" s="71">
        <v>73</v>
      </c>
      <c r="V163" s="70">
        <v>215.673</v>
      </c>
      <c r="W163" s="71">
        <v>141</v>
      </c>
      <c r="X163" s="70">
        <v>160.04300000000001</v>
      </c>
      <c r="Y163" s="71"/>
      <c r="Z163" s="70"/>
      <c r="AA163" s="71">
        <v>2</v>
      </c>
      <c r="AB163" s="70">
        <v>37.392000000000003</v>
      </c>
      <c r="AC163" s="71">
        <v>7</v>
      </c>
      <c r="AD163" s="70">
        <v>62.893999999999998</v>
      </c>
      <c r="AE163" s="71">
        <v>259</v>
      </c>
      <c r="AF163" s="105">
        <v>53.198999999999998</v>
      </c>
      <c r="AG163" s="198"/>
      <c r="AH163" s="198"/>
      <c r="AI163" s="120">
        <v>209</v>
      </c>
      <c r="AJ163" s="70">
        <v>998.76400000000001</v>
      </c>
      <c r="AK163" s="71"/>
      <c r="AL163" s="135">
        <v>205.666</v>
      </c>
    </row>
    <row r="164" spans="2:38" ht="15" hidden="1" x14ac:dyDescent="0.2">
      <c r="B164" s="28"/>
      <c r="C164" s="29" t="s">
        <v>12</v>
      </c>
      <c r="D164" s="72">
        <f>G164+I164+K164+M164+O164+Q164+S164+U164+W164+Y164+AA164+AC164+AE164</f>
        <v>1185</v>
      </c>
      <c r="E164" s="153">
        <f t="shared" ref="E164" si="89">H164+J164+L164+N164+P164+R164+T164+V164+X164+Z164+AB164+AD164+AF164</f>
        <v>1379.2840000000001</v>
      </c>
      <c r="F164" s="164">
        <f t="shared" ref="F164" si="90">+E164/SUM(E150)*100-100</f>
        <v>18.153821904583239</v>
      </c>
      <c r="G164" s="69">
        <v>14</v>
      </c>
      <c r="H164" s="70">
        <v>94.316000000000003</v>
      </c>
      <c r="I164" s="71">
        <v>9</v>
      </c>
      <c r="J164" s="70">
        <v>180.637</v>
      </c>
      <c r="K164" s="71">
        <v>599</v>
      </c>
      <c r="L164" s="70">
        <v>84.022000000000006</v>
      </c>
      <c r="M164" s="79"/>
      <c r="N164" s="80"/>
      <c r="O164" s="71">
        <v>3</v>
      </c>
      <c r="P164" s="70">
        <v>3.53</v>
      </c>
      <c r="Q164" s="71">
        <v>6</v>
      </c>
      <c r="R164" s="70">
        <v>140.339</v>
      </c>
      <c r="S164" s="71">
        <v>3</v>
      </c>
      <c r="T164" s="70">
        <v>9.673</v>
      </c>
      <c r="U164" s="71">
        <v>330</v>
      </c>
      <c r="V164" s="70">
        <v>254.04400000000001</v>
      </c>
      <c r="W164" s="71">
        <v>43</v>
      </c>
      <c r="X164" s="70">
        <v>153.017</v>
      </c>
      <c r="Y164" s="71"/>
      <c r="Z164" s="70"/>
      <c r="AA164" s="71">
        <v>4</v>
      </c>
      <c r="AB164" s="70">
        <v>15.993</v>
      </c>
      <c r="AC164" s="71">
        <v>12</v>
      </c>
      <c r="AD164" s="70">
        <v>165.39</v>
      </c>
      <c r="AE164" s="71">
        <v>162</v>
      </c>
      <c r="AF164" s="105">
        <v>278.32299999999998</v>
      </c>
      <c r="AG164" s="198"/>
      <c r="AH164" s="193"/>
      <c r="AI164" s="120">
        <v>171</v>
      </c>
      <c r="AJ164" s="70">
        <v>1358.126</v>
      </c>
      <c r="AK164" s="71"/>
      <c r="AL164" s="135">
        <v>71.072999999999993</v>
      </c>
    </row>
    <row r="165" spans="2:38" ht="15" x14ac:dyDescent="0.2">
      <c r="B165" s="148" t="s">
        <v>97</v>
      </c>
      <c r="C165" s="149" t="s">
        <v>39</v>
      </c>
      <c r="D165" s="78">
        <f>SUM(D153:D164)</f>
        <v>10441</v>
      </c>
      <c r="E165" s="156">
        <f>SUM(E153:E164)</f>
        <v>14595.867999999999</v>
      </c>
      <c r="F165" s="163"/>
      <c r="G165" s="265">
        <f>SUM(G153:G164)</f>
        <v>247</v>
      </c>
      <c r="H165" s="242">
        <f t="shared" ref="H165:AL165" si="91">SUM(H153:H164)</f>
        <v>1893.4270000000001</v>
      </c>
      <c r="I165" s="235">
        <f t="shared" si="91"/>
        <v>218</v>
      </c>
      <c r="J165" s="156">
        <f t="shared" si="91"/>
        <v>3783.5820000000003</v>
      </c>
      <c r="K165" s="235">
        <f t="shared" si="91"/>
        <v>3281</v>
      </c>
      <c r="L165" s="242">
        <f t="shared" si="91"/>
        <v>789.255</v>
      </c>
      <c r="M165" s="156">
        <f t="shared" si="91"/>
        <v>11</v>
      </c>
      <c r="N165" s="242">
        <f t="shared" si="91"/>
        <v>149.91399999999999</v>
      </c>
      <c r="O165" s="235">
        <f t="shared" si="91"/>
        <v>158</v>
      </c>
      <c r="P165" s="156">
        <f t="shared" si="91"/>
        <v>82.13900000000001</v>
      </c>
      <c r="Q165" s="235">
        <f t="shared" si="91"/>
        <v>33</v>
      </c>
      <c r="R165" s="242">
        <f t="shared" si="91"/>
        <v>652.61899999999991</v>
      </c>
      <c r="S165" s="156">
        <f t="shared" si="91"/>
        <v>97</v>
      </c>
      <c r="T165" s="242">
        <f t="shared" si="91"/>
        <v>250.16299999999998</v>
      </c>
      <c r="U165" s="235">
        <f t="shared" si="91"/>
        <v>2917</v>
      </c>
      <c r="V165" s="156">
        <f t="shared" si="91"/>
        <v>1932.0120000000002</v>
      </c>
      <c r="W165" s="235">
        <f t="shared" si="91"/>
        <v>1428</v>
      </c>
      <c r="X165" s="242">
        <f t="shared" si="91"/>
        <v>1398.1029999999998</v>
      </c>
      <c r="Y165" s="156">
        <f t="shared" si="91"/>
        <v>22</v>
      </c>
      <c r="Z165" s="242">
        <f t="shared" si="91"/>
        <v>215.494</v>
      </c>
      <c r="AA165" s="235">
        <f t="shared" si="91"/>
        <v>51</v>
      </c>
      <c r="AB165" s="156">
        <f t="shared" si="91"/>
        <v>342.38</v>
      </c>
      <c r="AC165" s="235">
        <f t="shared" si="91"/>
        <v>78</v>
      </c>
      <c r="AD165" s="242">
        <f t="shared" si="91"/>
        <v>897.58300000000008</v>
      </c>
      <c r="AE165" s="156">
        <f t="shared" si="91"/>
        <v>1900</v>
      </c>
      <c r="AF165" s="107">
        <f t="shared" si="91"/>
        <v>2209.1970000000001</v>
      </c>
      <c r="AG165" s="266"/>
      <c r="AH165" s="226"/>
      <c r="AI165" s="156">
        <f t="shared" si="91"/>
        <v>1845</v>
      </c>
      <c r="AJ165" s="242">
        <f t="shared" si="91"/>
        <v>13999.17</v>
      </c>
      <c r="AK165" s="235"/>
      <c r="AL165" s="267">
        <f t="shared" si="91"/>
        <v>1451.63</v>
      </c>
    </row>
    <row r="166" spans="2:38" ht="15" thickBot="1" x14ac:dyDescent="0.2">
      <c r="B166" s="184" t="s">
        <v>90</v>
      </c>
      <c r="C166" s="186"/>
      <c r="D166" s="204">
        <f>D165/SUM(D139:D150)-1</f>
        <v>-9.6017316017316001E-2</v>
      </c>
      <c r="E166" s="205">
        <f>E165/SUM(E139:E150)-1</f>
        <v>0.37204162599119295</v>
      </c>
      <c r="F166" s="176"/>
      <c r="G166" s="204">
        <f>G165/SUM(G139:G150)-1</f>
        <v>0.47023809523809534</v>
      </c>
      <c r="H166" s="206">
        <f t="shared" ref="H166:AF166" si="92">H165/SUM(H139:H150)-1</f>
        <v>0.28283656364056453</v>
      </c>
      <c r="I166" s="232">
        <f t="shared" si="92"/>
        <v>0.57971014492753614</v>
      </c>
      <c r="J166" s="176">
        <f t="shared" si="92"/>
        <v>0.47044235901489695</v>
      </c>
      <c r="K166" s="232">
        <f t="shared" si="92"/>
        <v>-0.11300351446336843</v>
      </c>
      <c r="L166" s="206">
        <f t="shared" si="92"/>
        <v>0.54779554520103058</v>
      </c>
      <c r="M166" s="176">
        <f t="shared" si="92"/>
        <v>0.22222222222222232</v>
      </c>
      <c r="N166" s="206">
        <f t="shared" si="92"/>
        <v>-0.35534446503747608</v>
      </c>
      <c r="O166" s="232">
        <f t="shared" si="92"/>
        <v>-0.74350649350649345</v>
      </c>
      <c r="P166" s="176">
        <f t="shared" si="92"/>
        <v>-0.6836683213882716</v>
      </c>
      <c r="Q166" s="232">
        <f t="shared" si="92"/>
        <v>-0.467741935483871</v>
      </c>
      <c r="R166" s="206">
        <f t="shared" si="92"/>
        <v>0.27646644630038919</v>
      </c>
      <c r="S166" s="176">
        <f t="shared" si="92"/>
        <v>-0.50761421319796951</v>
      </c>
      <c r="T166" s="206">
        <f t="shared" si="92"/>
        <v>-5.1144143494900596E-2</v>
      </c>
      <c r="U166" s="232">
        <f t="shared" si="92"/>
        <v>-0.1964187327823691</v>
      </c>
      <c r="V166" s="176">
        <f t="shared" si="92"/>
        <v>1.1712171664443396</v>
      </c>
      <c r="W166" s="232">
        <f t="shared" si="92"/>
        <v>7.8549848942598199E-2</v>
      </c>
      <c r="X166" s="206">
        <f t="shared" si="92"/>
        <v>7.4966880695924276E-2</v>
      </c>
      <c r="Y166" s="176">
        <f t="shared" si="92"/>
        <v>-0.66153846153846152</v>
      </c>
      <c r="Z166" s="206">
        <f t="shared" si="92"/>
        <v>-0.18821198240009662</v>
      </c>
      <c r="AA166" s="232">
        <f t="shared" si="92"/>
        <v>4.081632653061229E-2</v>
      </c>
      <c r="AB166" s="176">
        <f t="shared" si="92"/>
        <v>-0.31851657232028407</v>
      </c>
      <c r="AC166" s="232">
        <f t="shared" si="92"/>
        <v>-0.32758620689655171</v>
      </c>
      <c r="AD166" s="206">
        <f t="shared" si="92"/>
        <v>0.49497999660225389</v>
      </c>
      <c r="AE166" s="176">
        <f t="shared" si="92"/>
        <v>0.28639133378469861</v>
      </c>
      <c r="AF166" s="183">
        <f t="shared" si="92"/>
        <v>0.76274906883443938</v>
      </c>
      <c r="AG166" s="271"/>
      <c r="AH166" s="200"/>
      <c r="AI166" s="272">
        <f>AI165/SUM(AI139:AI150)-1</f>
        <v>-9.0236686390532506E-2</v>
      </c>
      <c r="AJ166" s="274">
        <f t="shared" ref="AJ166:AL166" si="93">AJ165/SUM(AJ139:AJ150)-1</f>
        <v>0.3063404379448702</v>
      </c>
      <c r="AK166" s="273"/>
      <c r="AL166" s="264">
        <f t="shared" si="93"/>
        <v>0.26561166333472563</v>
      </c>
    </row>
    <row r="167" spans="2:38" ht="15" hidden="1" x14ac:dyDescent="0.2">
      <c r="B167" s="28" t="s">
        <v>98</v>
      </c>
      <c r="C167" s="172" t="s">
        <v>1</v>
      </c>
      <c r="D167" s="72">
        <f t="shared" ref="D167" si="94">G167+I167+K167+M167+O167+Q167+S167+U167+W167+Y167+AA167+AC167+AE167</f>
        <v>1379</v>
      </c>
      <c r="E167" s="153">
        <f t="shared" ref="E167" si="95">H167+J167+L167+N167+P167+R167+T167+V167+X167+Z167+AB167+AD167+AF167</f>
        <v>1009.716</v>
      </c>
      <c r="F167" s="240">
        <f t="shared" ref="F167" si="96">+E167/SUM(E153)*100-100</f>
        <v>-32.484313232517223</v>
      </c>
      <c r="G167" s="69">
        <v>3</v>
      </c>
      <c r="H167" s="70">
        <v>33.646999999999998</v>
      </c>
      <c r="I167" s="71">
        <v>12</v>
      </c>
      <c r="J167" s="70">
        <v>285.70400000000001</v>
      </c>
      <c r="K167" s="71">
        <v>615</v>
      </c>
      <c r="L167" s="70">
        <v>33.171999999999997</v>
      </c>
      <c r="M167" s="79">
        <v>2</v>
      </c>
      <c r="N167" s="80">
        <v>1.1559999999999999</v>
      </c>
      <c r="O167" s="79">
        <v>40</v>
      </c>
      <c r="P167" s="80">
        <v>49.348999999999997</v>
      </c>
      <c r="Q167" s="71">
        <v>14</v>
      </c>
      <c r="R167" s="70">
        <v>226.00899999999999</v>
      </c>
      <c r="S167" s="71">
        <v>3</v>
      </c>
      <c r="T167" s="70">
        <v>32.817999999999998</v>
      </c>
      <c r="U167" s="71">
        <v>408</v>
      </c>
      <c r="V167" s="70">
        <v>107.5</v>
      </c>
      <c r="W167" s="71">
        <v>230</v>
      </c>
      <c r="X167" s="70">
        <v>41.192</v>
      </c>
      <c r="Y167" s="71">
        <v>2</v>
      </c>
      <c r="Z167" s="70">
        <v>13.775</v>
      </c>
      <c r="AA167" s="71">
        <v>8</v>
      </c>
      <c r="AB167" s="70">
        <v>30.948</v>
      </c>
      <c r="AC167" s="71">
        <v>10</v>
      </c>
      <c r="AD167" s="70">
        <v>5.3369999999999997</v>
      </c>
      <c r="AE167" s="71">
        <v>32</v>
      </c>
      <c r="AF167" s="105">
        <v>149.10900000000001</v>
      </c>
      <c r="AG167" s="198"/>
      <c r="AH167" s="193"/>
      <c r="AI167" s="120">
        <v>194</v>
      </c>
      <c r="AJ167" s="70">
        <v>1225.308</v>
      </c>
      <c r="AK167" s="71"/>
      <c r="AL167" s="135">
        <v>97.072999999999993</v>
      </c>
    </row>
    <row r="168" spans="2:38" ht="15" hidden="1" x14ac:dyDescent="0.2">
      <c r="B168" s="28"/>
      <c r="C168" s="29" t="s">
        <v>2</v>
      </c>
      <c r="D168" s="72">
        <f t="shared" ref="D168" si="97">G168+I168+K168+M168+O168+Q168+S168+U168+W168+Y168+AA168+AC168+AE168</f>
        <v>742</v>
      </c>
      <c r="E168" s="153">
        <f t="shared" ref="E168" si="98">H168+J168+L168+N168+P168+R168+T168+V168+X168+Z168+AB168+AD168+AF168</f>
        <v>1789.481</v>
      </c>
      <c r="F168" s="164">
        <f t="shared" ref="F168" si="99">+E168/SUM(E154)*100-100</f>
        <v>94.059724832425815</v>
      </c>
      <c r="G168" s="69">
        <v>11</v>
      </c>
      <c r="H168" s="70">
        <v>477.28</v>
      </c>
      <c r="I168" s="71">
        <v>8</v>
      </c>
      <c r="J168" s="70">
        <v>468.27499999999998</v>
      </c>
      <c r="K168" s="71">
        <v>51</v>
      </c>
      <c r="L168" s="70">
        <v>257.65100000000001</v>
      </c>
      <c r="M168" s="79"/>
      <c r="N168" s="80"/>
      <c r="O168" s="79">
        <v>70</v>
      </c>
      <c r="P168" s="80">
        <v>84.602000000000004</v>
      </c>
      <c r="Q168" s="71">
        <v>9</v>
      </c>
      <c r="R168" s="70">
        <v>77.481999999999999</v>
      </c>
      <c r="S168" s="71">
        <v>2</v>
      </c>
      <c r="T168" s="146">
        <v>0.84699999999999998</v>
      </c>
      <c r="U168" s="71">
        <v>169</v>
      </c>
      <c r="V168" s="70">
        <v>48.997</v>
      </c>
      <c r="W168" s="71">
        <v>23</v>
      </c>
      <c r="X168" s="70">
        <v>150.232</v>
      </c>
      <c r="Y168" s="71">
        <v>2</v>
      </c>
      <c r="Z168" s="70">
        <v>2.0739999999999998</v>
      </c>
      <c r="AA168" s="71">
        <v>4</v>
      </c>
      <c r="AB168" s="70">
        <v>12.811</v>
      </c>
      <c r="AC168" s="71">
        <v>18</v>
      </c>
      <c r="AD168" s="70">
        <v>150.559</v>
      </c>
      <c r="AE168" s="71">
        <v>375</v>
      </c>
      <c r="AF168" s="105">
        <v>58.670999999999999</v>
      </c>
      <c r="AG168" s="198"/>
      <c r="AH168" s="193"/>
      <c r="AI168" s="120">
        <v>208</v>
      </c>
      <c r="AJ168" s="70">
        <v>2091.0810000000001</v>
      </c>
      <c r="AK168" s="71"/>
      <c r="AL168" s="135">
        <v>100.071</v>
      </c>
    </row>
    <row r="169" spans="2:38" ht="15" hidden="1" x14ac:dyDescent="0.2">
      <c r="B169" s="28"/>
      <c r="C169" s="29" t="s">
        <v>3</v>
      </c>
      <c r="D169" s="66">
        <f t="shared" ref="D169" si="100">G169+I169+K169+M169+O169+Q169+S169+U169+W169+Y169+AA169+AC169+AE169</f>
        <v>1173</v>
      </c>
      <c r="E169" s="154">
        <f t="shared" ref="E169" si="101">H169+J169+L169+N169+P169+R169+T169+V169+X169+Z169+AB169+AD169+AF169</f>
        <v>1908.8709999999999</v>
      </c>
      <c r="F169" s="239">
        <f t="shared" ref="F169" si="102">+E169/SUM(E155)*100-100</f>
        <v>69.549167696258195</v>
      </c>
      <c r="G169" s="69">
        <v>12</v>
      </c>
      <c r="H169" s="70">
        <v>249.00800000000001</v>
      </c>
      <c r="I169" s="71">
        <v>20</v>
      </c>
      <c r="J169" s="70">
        <v>338.00799999999998</v>
      </c>
      <c r="K169" s="71">
        <v>663</v>
      </c>
      <c r="L169" s="70">
        <v>22.114999999999998</v>
      </c>
      <c r="M169" s="81">
        <v>1</v>
      </c>
      <c r="N169" s="82">
        <v>6.3140000000000001</v>
      </c>
      <c r="O169" s="71">
        <v>35</v>
      </c>
      <c r="P169" s="70">
        <v>30.516999999999999</v>
      </c>
      <c r="Q169" s="71">
        <v>1</v>
      </c>
      <c r="R169" s="70">
        <v>136.44</v>
      </c>
      <c r="S169" s="71">
        <v>10</v>
      </c>
      <c r="T169" s="70">
        <v>18.79</v>
      </c>
      <c r="U169" s="71">
        <v>254</v>
      </c>
      <c r="V169" s="70">
        <v>311.803</v>
      </c>
      <c r="W169" s="71">
        <v>123</v>
      </c>
      <c r="X169" s="70">
        <v>226.57499999999999</v>
      </c>
      <c r="Y169" s="71">
        <v>3</v>
      </c>
      <c r="Z169" s="70">
        <v>72.777000000000001</v>
      </c>
      <c r="AA169" s="268">
        <v>2</v>
      </c>
      <c r="AB169" s="269">
        <v>6.6619999999999999</v>
      </c>
      <c r="AC169" s="268">
        <v>17</v>
      </c>
      <c r="AD169" s="269">
        <v>65.302000000000007</v>
      </c>
      <c r="AE169" s="268">
        <v>32</v>
      </c>
      <c r="AF169" s="270">
        <v>424.56</v>
      </c>
      <c r="AG169" s="198"/>
      <c r="AH169" s="193"/>
      <c r="AI169" s="120">
        <v>303</v>
      </c>
      <c r="AJ169" s="70">
        <v>2170.1860000000001</v>
      </c>
      <c r="AK169" s="71"/>
      <c r="AL169" s="135">
        <v>90.078000000000003</v>
      </c>
    </row>
    <row r="170" spans="2:38" ht="15" hidden="1" x14ac:dyDescent="0.2">
      <c r="B170" s="28"/>
      <c r="C170" s="30" t="s">
        <v>4</v>
      </c>
      <c r="D170" s="72">
        <f t="shared" ref="D170" si="103">G170+I170+K170+M170+O170+Q170+S170+U170+W170+Y170+AA170+AC170+AE170</f>
        <v>844</v>
      </c>
      <c r="E170" s="153">
        <f t="shared" ref="E170" si="104">H170+J170+L170+N170+P170+R170+T170+V170+X170+Z170+AB170+AD170+AF170</f>
        <v>1271.7269999999999</v>
      </c>
      <c r="F170" s="164">
        <f t="shared" ref="F170" si="105">+E170/SUM(E156)*100-100</f>
        <v>48.609987987117677</v>
      </c>
      <c r="G170" s="73">
        <v>14</v>
      </c>
      <c r="H170" s="74">
        <v>63.616</v>
      </c>
      <c r="I170" s="75">
        <v>6</v>
      </c>
      <c r="J170" s="74">
        <v>282.584</v>
      </c>
      <c r="K170" s="75">
        <v>154</v>
      </c>
      <c r="L170" s="257">
        <v>45.344999999999999</v>
      </c>
      <c r="M170" s="79">
        <v>2</v>
      </c>
      <c r="N170" s="80">
        <v>13.422000000000001</v>
      </c>
      <c r="O170" s="75">
        <v>19</v>
      </c>
      <c r="P170" s="74">
        <v>44.606999999999999</v>
      </c>
      <c r="Q170" s="75">
        <v>4</v>
      </c>
      <c r="R170" s="74">
        <v>109.08799999999999</v>
      </c>
      <c r="S170" s="75">
        <v>103</v>
      </c>
      <c r="T170" s="74">
        <v>28.018000000000001</v>
      </c>
      <c r="U170" s="75">
        <v>154</v>
      </c>
      <c r="V170" s="74">
        <v>241.381</v>
      </c>
      <c r="W170" s="75">
        <v>130</v>
      </c>
      <c r="X170" s="74">
        <v>84.432000000000002</v>
      </c>
      <c r="Y170" s="75">
        <v>1</v>
      </c>
      <c r="Z170" s="74">
        <v>4.2359999999999998</v>
      </c>
      <c r="AA170" s="71">
        <v>4</v>
      </c>
      <c r="AB170" s="70">
        <v>17.398</v>
      </c>
      <c r="AC170" s="71">
        <v>25</v>
      </c>
      <c r="AD170" s="70">
        <v>60.116999999999997</v>
      </c>
      <c r="AE170" s="71">
        <v>228</v>
      </c>
      <c r="AF170" s="105">
        <v>277.483</v>
      </c>
      <c r="AG170" s="198"/>
      <c r="AH170" s="193"/>
      <c r="AI170" s="121">
        <v>166</v>
      </c>
      <c r="AJ170" s="74">
        <v>1612.6369999999999</v>
      </c>
      <c r="AK170" s="222"/>
      <c r="AL170" s="136">
        <v>117.544</v>
      </c>
    </row>
    <row r="171" spans="2:38" ht="15" hidden="1" x14ac:dyDescent="0.2">
      <c r="B171" s="28"/>
      <c r="C171" s="29" t="s">
        <v>5</v>
      </c>
      <c r="D171" s="72">
        <f t="shared" ref="D171" si="106">G171+I171+K171+M171+O171+Q171+S171+U171+W171+Y171+AA171+AC171+AE171</f>
        <v>1323</v>
      </c>
      <c r="E171" s="153">
        <f t="shared" ref="E171" si="107">H171+J171+L171+N171+P171+R171+T171+V171+X171+Z171+AB171+AD171+AF171</f>
        <v>752.66599999999994</v>
      </c>
      <c r="F171" s="164">
        <f t="shared" ref="F171" si="108">+E171/SUM(E157)*100-100</f>
        <v>-30.321091065292109</v>
      </c>
      <c r="G171" s="69">
        <v>11</v>
      </c>
      <c r="H171" s="70">
        <v>431.43599999999998</v>
      </c>
      <c r="I171" s="71">
        <v>4</v>
      </c>
      <c r="J171" s="70">
        <v>30.262</v>
      </c>
      <c r="K171" s="71">
        <v>421</v>
      </c>
      <c r="L171" s="70"/>
      <c r="M171" s="79"/>
      <c r="N171" s="80"/>
      <c r="O171" s="79">
        <v>14</v>
      </c>
      <c r="P171" s="80">
        <v>5.157</v>
      </c>
      <c r="Q171" s="71">
        <v>1</v>
      </c>
      <c r="R171" s="70">
        <v>4.3319999999999999</v>
      </c>
      <c r="S171" s="71">
        <v>2</v>
      </c>
      <c r="T171" s="70">
        <v>7.899</v>
      </c>
      <c r="U171" s="71">
        <v>570</v>
      </c>
      <c r="V171" s="70">
        <v>106.742</v>
      </c>
      <c r="W171" s="71">
        <v>138</v>
      </c>
      <c r="X171" s="70">
        <v>52.442999999999998</v>
      </c>
      <c r="Y171" s="71">
        <v>2</v>
      </c>
      <c r="Z171" s="70">
        <v>28.396000000000001</v>
      </c>
      <c r="AA171" s="71">
        <v>7</v>
      </c>
      <c r="AB171" s="70">
        <v>30.648</v>
      </c>
      <c r="AC171" s="71">
        <v>8</v>
      </c>
      <c r="AD171" s="70">
        <v>15.695</v>
      </c>
      <c r="AE171" s="71">
        <v>145</v>
      </c>
      <c r="AF171" s="105">
        <v>39.655999999999999</v>
      </c>
      <c r="AG171" s="198"/>
      <c r="AH171" s="193"/>
      <c r="AI171" s="120">
        <v>237</v>
      </c>
      <c r="AJ171" s="70">
        <v>1589.748</v>
      </c>
      <c r="AK171" s="71"/>
      <c r="AL171" s="135">
        <v>42.835999999999999</v>
      </c>
    </row>
    <row r="172" spans="2:38" ht="15" hidden="1" x14ac:dyDescent="0.2">
      <c r="B172" s="28"/>
      <c r="C172" s="29" t="s">
        <v>6</v>
      </c>
      <c r="D172" s="66">
        <f t="shared" ref="D172" si="109">G172+I172+K172+M172+O172+Q172+S172+U172+W172+Y172+AA172+AC172+AE172</f>
        <v>948</v>
      </c>
      <c r="E172" s="154">
        <f t="shared" ref="E172" si="110">H172+J172+L172+N172+P172+R172+T172+V172+X172+Z172+AB172+AD172+AF172</f>
        <v>2009.925</v>
      </c>
      <c r="F172" s="239">
        <f t="shared" ref="F172" si="111">+E172/SUM(E158)*100-100</f>
        <v>73.461550079182501</v>
      </c>
      <c r="G172" s="69">
        <v>17</v>
      </c>
      <c r="H172" s="70">
        <v>1090.0899999999999</v>
      </c>
      <c r="I172" s="71">
        <v>14</v>
      </c>
      <c r="J172" s="70">
        <v>99.709000000000003</v>
      </c>
      <c r="K172" s="71">
        <v>432</v>
      </c>
      <c r="L172" s="70">
        <v>454.13499999999999</v>
      </c>
      <c r="M172" s="81"/>
      <c r="N172" s="82"/>
      <c r="O172" s="71">
        <v>64</v>
      </c>
      <c r="P172" s="70">
        <v>24.420999999999999</v>
      </c>
      <c r="Q172" s="71">
        <v>4</v>
      </c>
      <c r="R172" s="70">
        <v>2.2240000000000002</v>
      </c>
      <c r="S172" s="71">
        <v>6</v>
      </c>
      <c r="T172" s="70">
        <v>16.983000000000001</v>
      </c>
      <c r="U172" s="71">
        <v>182</v>
      </c>
      <c r="V172" s="70">
        <v>20.061</v>
      </c>
      <c r="W172" s="71">
        <v>92</v>
      </c>
      <c r="X172" s="70">
        <v>20.45</v>
      </c>
      <c r="Y172" s="71"/>
      <c r="Z172" s="70"/>
      <c r="AA172" s="71">
        <v>6</v>
      </c>
      <c r="AB172" s="70">
        <v>8.8149999999999995</v>
      </c>
      <c r="AC172" s="71">
        <v>10</v>
      </c>
      <c r="AD172" s="70">
        <v>108.04300000000001</v>
      </c>
      <c r="AE172" s="71">
        <v>121</v>
      </c>
      <c r="AF172" s="105">
        <v>164.994</v>
      </c>
      <c r="AG172" s="198"/>
      <c r="AH172" s="193"/>
      <c r="AI172" s="120">
        <v>254</v>
      </c>
      <c r="AJ172" s="70">
        <v>1374.559</v>
      </c>
      <c r="AK172" s="71"/>
      <c r="AL172" s="135">
        <v>260.21800000000002</v>
      </c>
    </row>
    <row r="173" spans="2:38" ht="15" hidden="1" x14ac:dyDescent="0.2">
      <c r="B173" s="28"/>
      <c r="C173" s="30" t="s">
        <v>7</v>
      </c>
      <c r="D173" s="72">
        <f t="shared" ref="D173" si="112">G173+I173+K173+M173+O173+Q173+S173+U173+W173+Y173+AA173+AC173+AE173</f>
        <v>1420</v>
      </c>
      <c r="E173" s="153">
        <f t="shared" ref="E173" si="113">H173+J173+L173+N173+P173+R173+T173+V173+X173+Z173+AB173+AD173+AF173</f>
        <v>1346.7019999999998</v>
      </c>
      <c r="F173" s="164">
        <f t="shared" ref="F173" si="114">+E173/SUM(E159)*100-100</f>
        <v>40.044840904222241</v>
      </c>
      <c r="G173" s="73">
        <v>14</v>
      </c>
      <c r="H173" s="74">
        <v>366.28800000000001</v>
      </c>
      <c r="I173" s="75">
        <v>13</v>
      </c>
      <c r="J173" s="74">
        <v>233.154</v>
      </c>
      <c r="K173" s="75">
        <v>667</v>
      </c>
      <c r="L173" s="74">
        <v>223.80799999999999</v>
      </c>
      <c r="M173" s="79">
        <v>5</v>
      </c>
      <c r="N173" s="80">
        <v>9.3819999999999997</v>
      </c>
      <c r="O173" s="190">
        <v>220</v>
      </c>
      <c r="P173" s="84">
        <v>23.428000000000001</v>
      </c>
      <c r="Q173" s="75">
        <v>3</v>
      </c>
      <c r="R173" s="74">
        <v>22.524000000000001</v>
      </c>
      <c r="S173" s="75">
        <v>44</v>
      </c>
      <c r="T173" s="74">
        <v>8.0890000000000004</v>
      </c>
      <c r="U173" s="75">
        <v>52</v>
      </c>
      <c r="V173" s="74">
        <v>212.68600000000001</v>
      </c>
      <c r="W173" s="75">
        <v>86</v>
      </c>
      <c r="X173" s="74">
        <v>149.97800000000001</v>
      </c>
      <c r="Y173" s="75">
        <v>1</v>
      </c>
      <c r="Z173" s="74">
        <v>6.7149999999999999</v>
      </c>
      <c r="AA173" s="75">
        <v>8</v>
      </c>
      <c r="AB173" s="74">
        <v>21.273</v>
      </c>
      <c r="AC173" s="75">
        <v>11</v>
      </c>
      <c r="AD173" s="74">
        <v>19.059999999999999</v>
      </c>
      <c r="AE173" s="75">
        <v>296</v>
      </c>
      <c r="AF173" s="106">
        <v>50.317</v>
      </c>
      <c r="AG173" s="198"/>
      <c r="AH173" s="193"/>
      <c r="AI173" s="121">
        <v>241</v>
      </c>
      <c r="AJ173" s="74">
        <v>947.88499999999999</v>
      </c>
      <c r="AK173" s="75"/>
      <c r="AL173" s="136">
        <v>70.953000000000003</v>
      </c>
    </row>
    <row r="174" spans="2:38" hidden="1" x14ac:dyDescent="0.15">
      <c r="B174" s="28"/>
      <c r="C174" s="29" t="s">
        <v>8</v>
      </c>
      <c r="D174" s="72">
        <f t="shared" ref="D174" si="115">G174+I174+K174+M174+O174+Q174+S174+U174+W174+Y174+AA174+AC174+AE174</f>
        <v>1389</v>
      </c>
      <c r="E174" s="153">
        <f t="shared" ref="E174" si="116">H174+J174+L174+N174+P174+R174+T174+V174+X174+Z174+AB174+AD174+AF174</f>
        <v>927.51100000000008</v>
      </c>
      <c r="F174" s="164">
        <f t="shared" ref="F174" si="117">+E174/SUM(E160)*100-100</f>
        <v>-50.962627885570598</v>
      </c>
      <c r="G174" s="69">
        <v>21</v>
      </c>
      <c r="H174" s="70">
        <v>533.48800000000006</v>
      </c>
      <c r="I174" s="71">
        <v>13</v>
      </c>
      <c r="J174" s="70">
        <v>151.15899999999999</v>
      </c>
      <c r="K174" s="71">
        <v>453</v>
      </c>
      <c r="L174" s="70">
        <v>25.683</v>
      </c>
      <c r="M174" s="79"/>
      <c r="N174" s="85"/>
      <c r="O174" s="71">
        <v>103</v>
      </c>
      <c r="P174" s="70">
        <v>5.9560000000000004</v>
      </c>
      <c r="Q174" s="71">
        <v>1</v>
      </c>
      <c r="R174" s="70">
        <v>1.9390000000000001</v>
      </c>
      <c r="S174" s="71">
        <v>28</v>
      </c>
      <c r="T174" s="70">
        <v>2.431</v>
      </c>
      <c r="U174" s="71">
        <v>586</v>
      </c>
      <c r="V174" s="70">
        <v>31.728000000000002</v>
      </c>
      <c r="W174" s="71">
        <v>18</v>
      </c>
      <c r="X174" s="70">
        <v>73.334999999999994</v>
      </c>
      <c r="Y174" s="71"/>
      <c r="Z174" s="70"/>
      <c r="AA174" s="71"/>
      <c r="AB174" s="70"/>
      <c r="AC174" s="71">
        <v>5</v>
      </c>
      <c r="AD174" s="70">
        <v>20.835999999999999</v>
      </c>
      <c r="AE174" s="71">
        <v>161</v>
      </c>
      <c r="AF174" s="105">
        <v>80.956000000000003</v>
      </c>
      <c r="AG174" s="198"/>
      <c r="AH174" s="198"/>
      <c r="AI174" s="120">
        <v>146</v>
      </c>
      <c r="AJ174" s="70">
        <v>1228.4380000000001</v>
      </c>
      <c r="AK174" s="71"/>
      <c r="AL174" s="135">
        <v>234.89599999999999</v>
      </c>
    </row>
    <row r="175" spans="2:38" ht="15" hidden="1" x14ac:dyDescent="0.2">
      <c r="B175" s="28"/>
      <c r="C175" s="29" t="s">
        <v>9</v>
      </c>
      <c r="D175" s="66">
        <f t="shared" ref="D175" si="118">G175+I175+K175+M175+O175+Q175+S175+U175+W175+Y175+AA175+AC175+AE175</f>
        <v>1586</v>
      </c>
      <c r="E175" s="154">
        <f t="shared" ref="E175" si="119">H175+J175+L175+N175+P175+R175+T175+V175+X175+Z175+AB175+AD175+AF175</f>
        <v>1337.7370000000001</v>
      </c>
      <c r="F175" s="239">
        <f t="shared" ref="F175" si="120">+E175/SUM(E161)*100-100</f>
        <v>22.711053137544155</v>
      </c>
      <c r="G175" s="69">
        <v>12</v>
      </c>
      <c r="H175" s="70">
        <v>573.79700000000003</v>
      </c>
      <c r="I175" s="71">
        <v>10</v>
      </c>
      <c r="J175" s="70">
        <v>258.61900000000003</v>
      </c>
      <c r="K175" s="71">
        <v>780</v>
      </c>
      <c r="L175" s="70">
        <v>25.231000000000002</v>
      </c>
      <c r="M175" s="81"/>
      <c r="N175" s="82"/>
      <c r="O175" s="71">
        <v>61</v>
      </c>
      <c r="P175" s="70">
        <v>34.216999999999999</v>
      </c>
      <c r="Q175" s="71">
        <v>3</v>
      </c>
      <c r="R175" s="70">
        <v>18.39</v>
      </c>
      <c r="S175" s="71">
        <v>6</v>
      </c>
      <c r="T175" s="70">
        <v>24.844999999999999</v>
      </c>
      <c r="U175" s="71">
        <v>310</v>
      </c>
      <c r="V175" s="70">
        <v>189.846</v>
      </c>
      <c r="W175" s="71">
        <v>208</v>
      </c>
      <c r="X175" s="70">
        <v>78.521000000000001</v>
      </c>
      <c r="Y175" s="71">
        <v>71</v>
      </c>
      <c r="Z175" s="70">
        <v>3.7570000000000001</v>
      </c>
      <c r="AA175" s="71"/>
      <c r="AB175" s="70"/>
      <c r="AC175" s="71">
        <v>4</v>
      </c>
      <c r="AD175" s="70">
        <v>16.206</v>
      </c>
      <c r="AE175" s="71">
        <v>121</v>
      </c>
      <c r="AF175" s="105">
        <v>114.30800000000001</v>
      </c>
      <c r="AG175" s="198"/>
      <c r="AH175" s="193"/>
      <c r="AI175" s="120">
        <v>220</v>
      </c>
      <c r="AJ175" s="70">
        <v>1426.2639999999999</v>
      </c>
      <c r="AK175" s="71"/>
      <c r="AL175" s="135">
        <v>128.209</v>
      </c>
    </row>
    <row r="176" spans="2:38" ht="15" hidden="1" x14ac:dyDescent="0.2">
      <c r="B176" s="28"/>
      <c r="C176" s="30" t="s">
        <v>10</v>
      </c>
      <c r="D176" s="72">
        <f t="shared" ref="D176" si="121">G176+I176+K176+M176+O176+Q176+S176+U176+W176+Y176+AA176+AC176+AE176</f>
        <v>748</v>
      </c>
      <c r="E176" s="153">
        <f t="shared" ref="E176" si="122">H176+J176+L176+N176+P176+R176+T176+V176+X176+Z176+AB176+AD176+AF176</f>
        <v>492.24</v>
      </c>
      <c r="F176" s="164">
        <f t="shared" ref="F176" si="123">+E176/SUM(E162)*100-100</f>
        <v>-66.458680138433579</v>
      </c>
      <c r="G176" s="73">
        <v>20</v>
      </c>
      <c r="H176" s="74">
        <v>20.370999999999999</v>
      </c>
      <c r="I176" s="75">
        <v>9</v>
      </c>
      <c r="J176" s="74">
        <v>40.962000000000003</v>
      </c>
      <c r="K176" s="75">
        <v>243</v>
      </c>
      <c r="L176" s="74">
        <v>32.780999999999999</v>
      </c>
      <c r="M176" s="79"/>
      <c r="N176" s="80"/>
      <c r="O176" s="75">
        <v>57</v>
      </c>
      <c r="P176" s="74">
        <v>72.78</v>
      </c>
      <c r="Q176" s="75"/>
      <c r="R176" s="74"/>
      <c r="S176" s="75">
        <v>8</v>
      </c>
      <c r="T176" s="74">
        <v>36.54</v>
      </c>
      <c r="U176" s="75">
        <v>169</v>
      </c>
      <c r="V176" s="74">
        <v>74.528000000000006</v>
      </c>
      <c r="W176" s="75">
        <v>73</v>
      </c>
      <c r="X176" s="74">
        <v>33.139000000000003</v>
      </c>
      <c r="Y176" s="75">
        <v>1</v>
      </c>
      <c r="Z176" s="74">
        <v>0.74299999999999999</v>
      </c>
      <c r="AA176" s="75">
        <v>2</v>
      </c>
      <c r="AB176" s="74">
        <v>7.26</v>
      </c>
      <c r="AC176" s="75">
        <v>13</v>
      </c>
      <c r="AD176" s="74">
        <v>84.825000000000003</v>
      </c>
      <c r="AE176" s="75">
        <v>153</v>
      </c>
      <c r="AF176" s="106">
        <v>88.311000000000007</v>
      </c>
      <c r="AG176" s="198"/>
      <c r="AH176" s="193"/>
      <c r="AI176" s="121">
        <v>188</v>
      </c>
      <c r="AJ176" s="74">
        <v>1295.3330000000001</v>
      </c>
      <c r="AK176" s="75"/>
      <c r="AL176" s="136">
        <v>62.878</v>
      </c>
    </row>
    <row r="177" spans="2:39" hidden="1" x14ac:dyDescent="0.15">
      <c r="B177" s="28"/>
      <c r="C177" s="29" t="s">
        <v>11</v>
      </c>
      <c r="D177" s="72">
        <f t="shared" ref="D177" si="124">G177+I177+K177+M177+O177+Q177+S177+U177+W177+Y177+AA177+AC177+AE177</f>
        <v>1171</v>
      </c>
      <c r="E177" s="153">
        <f t="shared" ref="E177" si="125">H177+J177+L177+N177+P177+R177+T177+V177+X177+Z177+AB177+AD177+AF177</f>
        <v>656.2879999999999</v>
      </c>
      <c r="F177" s="164">
        <f t="shared" ref="F177" si="126">+E177/SUM(E163)*100-100</f>
        <v>-43.793971979545198</v>
      </c>
      <c r="G177" s="69">
        <v>12</v>
      </c>
      <c r="H177" s="70">
        <v>93.822999999999993</v>
      </c>
      <c r="I177" s="71">
        <v>8</v>
      </c>
      <c r="J177" s="70">
        <v>74.266999999999996</v>
      </c>
      <c r="K177" s="71">
        <v>342</v>
      </c>
      <c r="L177" s="70">
        <v>12.143000000000001</v>
      </c>
      <c r="M177" s="79"/>
      <c r="N177" s="80"/>
      <c r="O177" s="71">
        <v>16</v>
      </c>
      <c r="P177" s="70">
        <v>19.904</v>
      </c>
      <c r="Q177" s="71">
        <v>7</v>
      </c>
      <c r="R177" s="70">
        <v>71.701999999999998</v>
      </c>
      <c r="S177" s="71">
        <v>9</v>
      </c>
      <c r="T177" s="70">
        <v>26.085999999999999</v>
      </c>
      <c r="U177" s="71">
        <v>423</v>
      </c>
      <c r="V177" s="70">
        <v>71.724999999999994</v>
      </c>
      <c r="W177" s="71">
        <v>98</v>
      </c>
      <c r="X177" s="70">
        <v>101.274</v>
      </c>
      <c r="Y177" s="71">
        <v>3</v>
      </c>
      <c r="Z177" s="70">
        <v>40.924999999999997</v>
      </c>
      <c r="AA177" s="71"/>
      <c r="AB177" s="70"/>
      <c r="AC177" s="71">
        <v>1</v>
      </c>
      <c r="AD177" s="70">
        <v>2.524</v>
      </c>
      <c r="AE177" s="71">
        <v>252</v>
      </c>
      <c r="AF177" s="105">
        <v>141.91499999999999</v>
      </c>
      <c r="AG177" s="198"/>
      <c r="AH177" s="198"/>
      <c r="AI177" s="120">
        <v>207</v>
      </c>
      <c r="AJ177" s="70">
        <v>1585.9110000000001</v>
      </c>
      <c r="AK177" s="71"/>
      <c r="AL177" s="135">
        <v>256.26799999999997</v>
      </c>
    </row>
    <row r="178" spans="2:39" ht="15" hidden="1" x14ac:dyDescent="0.2">
      <c r="B178" s="28"/>
      <c r="C178" s="29" t="s">
        <v>12</v>
      </c>
      <c r="D178" s="72">
        <f t="shared" ref="D178" si="127">G178+I178+K178+M178+O178+Q178+S178+U178+W178+Y178+AA178+AC178+AE178</f>
        <v>1064</v>
      </c>
      <c r="E178" s="153">
        <f t="shared" ref="E178" si="128">H178+J178+L178+N178+P178+R178+T178+V178+X178+Z178+AB178+AD178+AF178</f>
        <v>1865.7359999999999</v>
      </c>
      <c r="F178" s="164">
        <f t="shared" ref="F178" si="129">+E178/SUM(E164)*100-100</f>
        <v>35.268443627273257</v>
      </c>
      <c r="G178" s="69">
        <v>17</v>
      </c>
      <c r="H178" s="70">
        <v>405.59199999999998</v>
      </c>
      <c r="I178" s="71">
        <v>16</v>
      </c>
      <c r="J178" s="70">
        <v>212.45699999999999</v>
      </c>
      <c r="K178" s="71">
        <v>93</v>
      </c>
      <c r="L178" s="70">
        <v>22.195</v>
      </c>
      <c r="M178" s="79">
        <v>4</v>
      </c>
      <c r="N178" s="80">
        <v>275.23899999999998</v>
      </c>
      <c r="O178" s="71">
        <v>56</v>
      </c>
      <c r="P178" s="70">
        <v>3.9910000000000001</v>
      </c>
      <c r="Q178" s="71">
        <v>3</v>
      </c>
      <c r="R178" s="70">
        <v>279.76499999999999</v>
      </c>
      <c r="S178" s="71">
        <v>6</v>
      </c>
      <c r="T178" s="70">
        <v>17.495000000000001</v>
      </c>
      <c r="U178" s="71">
        <v>690</v>
      </c>
      <c r="V178" s="70">
        <v>32.978000000000002</v>
      </c>
      <c r="W178" s="71">
        <v>69</v>
      </c>
      <c r="X178" s="70">
        <v>398.46499999999997</v>
      </c>
      <c r="Y178" s="71">
        <v>42</v>
      </c>
      <c r="Z178" s="70">
        <v>29.042000000000002</v>
      </c>
      <c r="AA178" s="71">
        <v>4</v>
      </c>
      <c r="AB178" s="70">
        <v>10.472</v>
      </c>
      <c r="AC178" s="71">
        <v>15</v>
      </c>
      <c r="AD178" s="70">
        <v>134.54599999999999</v>
      </c>
      <c r="AE178" s="71">
        <v>49</v>
      </c>
      <c r="AF178" s="105">
        <v>43.499000000000002</v>
      </c>
      <c r="AG178" s="198"/>
      <c r="AH178" s="193"/>
      <c r="AI178" s="120">
        <v>229</v>
      </c>
      <c r="AJ178" s="70">
        <v>1914.761</v>
      </c>
      <c r="AK178" s="71"/>
      <c r="AL178" s="135">
        <v>152.75899999999999</v>
      </c>
    </row>
    <row r="179" spans="2:39" ht="15" x14ac:dyDescent="0.2">
      <c r="B179" s="148" t="s">
        <v>98</v>
      </c>
      <c r="C179" s="149" t="s">
        <v>39</v>
      </c>
      <c r="D179" s="78">
        <f>SUM(D167:D178)</f>
        <v>13787</v>
      </c>
      <c r="E179" s="156">
        <f>SUM(E167:E178)</f>
        <v>15368.599999999999</v>
      </c>
      <c r="F179" s="163"/>
      <c r="G179" s="265">
        <f>SUM(G167:G178)</f>
        <v>164</v>
      </c>
      <c r="H179" s="242">
        <f>SUM(H167:H178)</f>
        <v>4338.4359999999997</v>
      </c>
      <c r="I179" s="235">
        <f t="shared" ref="I179:AF179" si="130">SUM(I167:I178)</f>
        <v>133</v>
      </c>
      <c r="J179" s="156">
        <f t="shared" si="130"/>
        <v>2475.16</v>
      </c>
      <c r="K179" s="235">
        <f t="shared" si="130"/>
        <v>4914</v>
      </c>
      <c r="L179" s="242">
        <f t="shared" si="130"/>
        <v>1154.259</v>
      </c>
      <c r="M179" s="156">
        <f t="shared" si="130"/>
        <v>14</v>
      </c>
      <c r="N179" s="242">
        <f t="shared" si="130"/>
        <v>305.51299999999998</v>
      </c>
      <c r="O179" s="235">
        <f t="shared" si="130"/>
        <v>755</v>
      </c>
      <c r="P179" s="156">
        <f t="shared" si="130"/>
        <v>398.92899999999997</v>
      </c>
      <c r="Q179" s="235">
        <f t="shared" si="130"/>
        <v>50</v>
      </c>
      <c r="R179" s="242">
        <f t="shared" si="130"/>
        <v>949.89499999999998</v>
      </c>
      <c r="S179" s="156">
        <f t="shared" si="130"/>
        <v>227</v>
      </c>
      <c r="T179" s="242">
        <f t="shared" si="130"/>
        <v>220.84100000000001</v>
      </c>
      <c r="U179" s="235">
        <f t="shared" si="130"/>
        <v>3967</v>
      </c>
      <c r="V179" s="156">
        <f t="shared" si="130"/>
        <v>1449.9750000000001</v>
      </c>
      <c r="W179" s="235">
        <f t="shared" si="130"/>
        <v>1288</v>
      </c>
      <c r="X179" s="242">
        <f t="shared" si="130"/>
        <v>1410.0360000000001</v>
      </c>
      <c r="Y179" s="156">
        <f t="shared" si="130"/>
        <v>128</v>
      </c>
      <c r="Z179" s="242">
        <f t="shared" si="130"/>
        <v>202.44000000000003</v>
      </c>
      <c r="AA179" s="235">
        <f t="shared" si="130"/>
        <v>45</v>
      </c>
      <c r="AB179" s="156">
        <f t="shared" si="130"/>
        <v>146.28700000000001</v>
      </c>
      <c r="AC179" s="235">
        <f t="shared" si="130"/>
        <v>137</v>
      </c>
      <c r="AD179" s="242">
        <f t="shared" si="130"/>
        <v>683.05</v>
      </c>
      <c r="AE179" s="156">
        <f t="shared" si="130"/>
        <v>1965</v>
      </c>
      <c r="AF179" s="107">
        <f t="shared" si="130"/>
        <v>1633.7789999999998</v>
      </c>
      <c r="AG179" s="266"/>
      <c r="AH179" s="226"/>
      <c r="AI179" s="156">
        <f t="shared" ref="AI179:AJ179" si="131">SUM(AI167:AI178)</f>
        <v>2593</v>
      </c>
      <c r="AJ179" s="242">
        <f t="shared" si="131"/>
        <v>18462.110999999997</v>
      </c>
      <c r="AK179" s="235"/>
      <c r="AL179" s="267">
        <f t="shared" ref="AL179" si="132">SUM(AL167:AL178)</f>
        <v>1613.7829999999999</v>
      </c>
    </row>
    <row r="180" spans="2:39" ht="15" thickBot="1" x14ac:dyDescent="0.2">
      <c r="B180" s="184" t="s">
        <v>90</v>
      </c>
      <c r="C180" s="186"/>
      <c r="D180" s="204">
        <f>D179/SUM(D153:D164)-1</f>
        <v>0.32046738818120879</v>
      </c>
      <c r="E180" s="205">
        <f t="shared" ref="E180:AF180" si="133">E179/SUM(E153:E164)-1</f>
        <v>5.2941832578918824E-2</v>
      </c>
      <c r="F180" s="176"/>
      <c r="G180" s="204">
        <f t="shared" si="133"/>
        <v>-0.33603238866396756</v>
      </c>
      <c r="H180" s="206">
        <f t="shared" si="133"/>
        <v>1.2913141092843818</v>
      </c>
      <c r="I180" s="232">
        <f t="shared" si="133"/>
        <v>-0.38990825688073394</v>
      </c>
      <c r="J180" s="176">
        <f t="shared" si="133"/>
        <v>-0.34581568471358637</v>
      </c>
      <c r="K180" s="232">
        <f t="shared" si="133"/>
        <v>0.49771411155135636</v>
      </c>
      <c r="L180" s="206">
        <f t="shared" si="133"/>
        <v>0.46246650322139238</v>
      </c>
      <c r="M180" s="176">
        <f t="shared" si="133"/>
        <v>0.27272727272727271</v>
      </c>
      <c r="N180" s="206">
        <f t="shared" si="133"/>
        <v>1.0379217417986313</v>
      </c>
      <c r="O180" s="232">
        <f t="shared" si="133"/>
        <v>3.7784810126582276</v>
      </c>
      <c r="P180" s="176">
        <f t="shared" si="133"/>
        <v>3.8567550128440802</v>
      </c>
      <c r="Q180" s="232">
        <f t="shared" si="133"/>
        <v>0.51515151515151514</v>
      </c>
      <c r="R180" s="206">
        <f t="shared" si="133"/>
        <v>0.45551232801987096</v>
      </c>
      <c r="S180" s="176">
        <f t="shared" si="133"/>
        <v>1.3402061855670104</v>
      </c>
      <c r="T180" s="206">
        <f t="shared" si="133"/>
        <v>-0.1172115780511106</v>
      </c>
      <c r="U180" s="232">
        <f t="shared" si="133"/>
        <v>0.35995886184436054</v>
      </c>
      <c r="V180" s="176">
        <f t="shared" si="133"/>
        <v>-0.24950000310557074</v>
      </c>
      <c r="W180" s="232">
        <f t="shared" si="133"/>
        <v>-9.8039215686274495E-2</v>
      </c>
      <c r="X180" s="206">
        <f t="shared" si="133"/>
        <v>8.5351365385812894E-3</v>
      </c>
      <c r="Y180" s="176">
        <f t="shared" si="133"/>
        <v>4.8181818181818183</v>
      </c>
      <c r="Z180" s="206">
        <f t="shared" si="133"/>
        <v>-6.0577092633669505E-2</v>
      </c>
      <c r="AA180" s="232">
        <f t="shared" si="133"/>
        <v>-0.11764705882352944</v>
      </c>
      <c r="AB180" s="176">
        <f t="shared" si="133"/>
        <v>-0.57273497283719843</v>
      </c>
      <c r="AC180" s="232">
        <f t="shared" si="133"/>
        <v>0.75641025641025639</v>
      </c>
      <c r="AD180" s="206">
        <f t="shared" si="133"/>
        <v>-0.23901187968132209</v>
      </c>
      <c r="AE180" s="176">
        <f t="shared" si="133"/>
        <v>3.4210526315789469E-2</v>
      </c>
      <c r="AF180" s="183">
        <f t="shared" si="133"/>
        <v>-0.2604647752101783</v>
      </c>
      <c r="AG180" s="271"/>
      <c r="AH180" s="200"/>
      <c r="AI180" s="272">
        <f>AI179/SUM(AI153:AI164)-1</f>
        <v>0.40542005420054195</v>
      </c>
      <c r="AJ180" s="188">
        <f>AJ179/SUM(AJ153:AJ164)-1</f>
        <v>0.31880040030944667</v>
      </c>
      <c r="AK180" s="273"/>
      <c r="AL180" s="176">
        <f t="shared" ref="AL180" si="134">AL179/SUM(AL153:AL164)-1</f>
        <v>0.11170408437411727</v>
      </c>
      <c r="AM180" s="275"/>
    </row>
    <row r="181" spans="2:39" ht="15" x14ac:dyDescent="0.2">
      <c r="B181" s="28" t="s">
        <v>99</v>
      </c>
      <c r="C181" s="172" t="s">
        <v>1</v>
      </c>
      <c r="D181" s="72">
        <f t="shared" ref="D181" si="135">G181+I181+K181+M181+O181+Q181+S181+U181+W181+Y181+AA181+AC181+AE181</f>
        <v>747</v>
      </c>
      <c r="E181" s="153">
        <f t="shared" ref="E181" si="136">H181+J181+L181+N181+P181+R181+T181+V181+X181+Z181+AB181+AD181+AF181</f>
        <v>1953.8659999999998</v>
      </c>
      <c r="F181" s="240">
        <f t="shared" ref="F181" si="137">+E181/SUM(E167)*100-100</f>
        <v>93.506490934084411</v>
      </c>
      <c r="G181" s="69">
        <v>8</v>
      </c>
      <c r="H181" s="70">
        <v>977.76599999999996</v>
      </c>
      <c r="I181" s="71">
        <v>15</v>
      </c>
      <c r="J181" s="70">
        <v>238.38300000000001</v>
      </c>
      <c r="K181" s="71">
        <v>303</v>
      </c>
      <c r="L181" s="70">
        <v>46.094999999999999</v>
      </c>
      <c r="M181" s="79">
        <v>1</v>
      </c>
      <c r="N181" s="80">
        <v>3.9279999999999999</v>
      </c>
      <c r="O181" s="79">
        <v>64</v>
      </c>
      <c r="P181" s="80">
        <v>10.071</v>
      </c>
      <c r="Q181" s="71">
        <v>65</v>
      </c>
      <c r="R181" s="70">
        <v>82.296000000000006</v>
      </c>
      <c r="S181" s="71">
        <v>4</v>
      </c>
      <c r="T181" s="70">
        <v>3.12</v>
      </c>
      <c r="U181" s="71">
        <v>41</v>
      </c>
      <c r="V181" s="70">
        <v>98.227999999999994</v>
      </c>
      <c r="W181" s="71">
        <v>61</v>
      </c>
      <c r="X181" s="70">
        <v>61.100999999999999</v>
      </c>
      <c r="Y181" s="71">
        <v>11</v>
      </c>
      <c r="Z181" s="70">
        <v>62.789000000000001</v>
      </c>
      <c r="AA181" s="71">
        <v>2</v>
      </c>
      <c r="AB181" s="70">
        <v>6.9189999999999996</v>
      </c>
      <c r="AC181" s="71">
        <v>11</v>
      </c>
      <c r="AD181" s="70">
        <v>111.81100000000001</v>
      </c>
      <c r="AE181" s="71">
        <v>161</v>
      </c>
      <c r="AF181" s="105">
        <v>251.35900000000001</v>
      </c>
      <c r="AG181" s="198"/>
      <c r="AH181" s="193"/>
      <c r="AI181" s="120">
        <v>142</v>
      </c>
      <c r="AJ181" s="70">
        <v>1878.239</v>
      </c>
      <c r="AK181" s="71"/>
      <c r="AL181" s="135">
        <v>43.968000000000004</v>
      </c>
    </row>
    <row r="182" spans="2:39" ht="15" x14ac:dyDescent="0.2">
      <c r="B182" s="28"/>
      <c r="C182" s="29" t="s">
        <v>2</v>
      </c>
      <c r="D182" s="72">
        <f t="shared" ref="D182" si="138">G182+I182+K182+M182+O182+Q182+S182+U182+W182+Y182+AA182+AC182+AE182</f>
        <v>1293</v>
      </c>
      <c r="E182" s="153">
        <f t="shared" ref="E182" si="139">H182+J182+L182+N182+P182+R182+T182+V182+X182+Z182+AB182+AD182+AF182</f>
        <v>1541.106</v>
      </c>
      <c r="F182" s="164">
        <f t="shared" ref="F182" si="140">+E182/SUM(E168)*100-100</f>
        <v>-13.879722668192613</v>
      </c>
      <c r="G182" s="69">
        <v>16</v>
      </c>
      <c r="H182" s="70">
        <v>711.42600000000004</v>
      </c>
      <c r="I182" s="71">
        <v>15</v>
      </c>
      <c r="J182" s="70">
        <v>228.68600000000001</v>
      </c>
      <c r="K182" s="71">
        <v>617</v>
      </c>
      <c r="L182" s="70">
        <v>16.504000000000001</v>
      </c>
      <c r="M182" s="79">
        <v>2</v>
      </c>
      <c r="N182" s="80">
        <v>25.026</v>
      </c>
      <c r="O182" s="79">
        <v>7</v>
      </c>
      <c r="P182" s="80">
        <v>6.7690000000000001</v>
      </c>
      <c r="Q182" s="71">
        <v>25</v>
      </c>
      <c r="R182" s="70">
        <v>0.83299999999999996</v>
      </c>
      <c r="S182" s="71">
        <v>11</v>
      </c>
      <c r="T182" s="146">
        <v>27.818999999999999</v>
      </c>
      <c r="U182" s="71">
        <v>263</v>
      </c>
      <c r="V182" s="70">
        <v>13.763999999999999</v>
      </c>
      <c r="W182" s="71">
        <v>276</v>
      </c>
      <c r="X182" s="70">
        <v>246.471</v>
      </c>
      <c r="Y182" s="71">
        <v>1</v>
      </c>
      <c r="Z182" s="70">
        <v>5.0380000000000003</v>
      </c>
      <c r="AA182" s="71">
        <v>7</v>
      </c>
      <c r="AB182" s="70">
        <v>10.045999999999999</v>
      </c>
      <c r="AC182" s="71">
        <v>2</v>
      </c>
      <c r="AD182" s="70">
        <v>89.066999999999993</v>
      </c>
      <c r="AE182" s="71">
        <v>51</v>
      </c>
      <c r="AF182" s="105">
        <v>159.65700000000001</v>
      </c>
      <c r="AG182" s="198"/>
      <c r="AH182" s="193"/>
      <c r="AI182" s="120">
        <v>214</v>
      </c>
      <c r="AJ182" s="70">
        <v>2216.9760000000001</v>
      </c>
      <c r="AK182" s="71"/>
      <c r="AL182" s="135">
        <v>27.132000000000001</v>
      </c>
    </row>
    <row r="183" spans="2:39" ht="15" x14ac:dyDescent="0.2">
      <c r="B183" s="28"/>
      <c r="C183" s="29" t="s">
        <v>3</v>
      </c>
      <c r="D183" s="66">
        <f t="shared" ref="D183" si="141">G183+I183+K183+M183+O183+Q183+S183+U183+W183+Y183+AA183+AC183+AE183</f>
        <v>1022</v>
      </c>
      <c r="E183" s="154">
        <f t="shared" ref="E183" si="142">H183+J183+L183+N183+P183+R183+T183+V183+X183+Z183+AB183+AD183+AF183</f>
        <v>1682.634</v>
      </c>
      <c r="F183" s="239">
        <f t="shared" ref="F183" si="143">+E183/SUM(E169)*100-100</f>
        <v>-11.851874746905366</v>
      </c>
      <c r="G183" s="69">
        <v>20</v>
      </c>
      <c r="H183" s="70">
        <v>738.29700000000003</v>
      </c>
      <c r="I183" s="71">
        <v>13</v>
      </c>
      <c r="J183" s="70">
        <v>195.71700000000001</v>
      </c>
      <c r="K183" s="71">
        <v>198</v>
      </c>
      <c r="L183" s="70">
        <v>29.495000000000001</v>
      </c>
      <c r="M183" s="81">
        <v>1</v>
      </c>
      <c r="N183" s="82">
        <v>123.85</v>
      </c>
      <c r="O183" s="71">
        <v>8</v>
      </c>
      <c r="P183" s="70">
        <v>1.544</v>
      </c>
      <c r="Q183" s="71">
        <v>19</v>
      </c>
      <c r="R183" s="70">
        <v>16.529</v>
      </c>
      <c r="S183" s="71">
        <v>6</v>
      </c>
      <c r="T183" s="70">
        <v>6.2320000000000002</v>
      </c>
      <c r="U183" s="71">
        <v>367</v>
      </c>
      <c r="V183" s="70">
        <v>30.039000000000001</v>
      </c>
      <c r="W183" s="71">
        <v>243</v>
      </c>
      <c r="X183" s="70">
        <v>78.59</v>
      </c>
      <c r="Y183" s="71"/>
      <c r="Z183" s="70"/>
      <c r="AA183" s="268">
        <v>1</v>
      </c>
      <c r="AB183" s="269">
        <v>52.680999999999997</v>
      </c>
      <c r="AC183" s="268">
        <v>42</v>
      </c>
      <c r="AD183" s="269">
        <v>55.21</v>
      </c>
      <c r="AE183" s="268">
        <v>104</v>
      </c>
      <c r="AF183" s="270">
        <v>354.45</v>
      </c>
      <c r="AG183" s="198"/>
      <c r="AH183" s="193"/>
      <c r="AI183" s="120">
        <v>250</v>
      </c>
      <c r="AJ183" s="70">
        <v>2314.4769999999999</v>
      </c>
      <c r="AK183" s="71"/>
      <c r="AL183" s="135">
        <v>126.27200000000001</v>
      </c>
    </row>
    <row r="184" spans="2:39" ht="15" x14ac:dyDescent="0.2">
      <c r="B184" s="28"/>
      <c r="C184" s="30" t="s">
        <v>4</v>
      </c>
      <c r="D184" s="76">
        <f t="shared" ref="D184" si="144">G184+I184+K184+M184+O184+Q184+S184+U184+W184+Y184+AA184+AC184+AE184</f>
        <v>1190</v>
      </c>
      <c r="E184" s="155">
        <f t="shared" ref="E184" si="145">H184+J184+L184+N184+P184+R184+T184+V184+X184+Z184+AB184+AD184+AF184</f>
        <v>2034.7550000000006</v>
      </c>
      <c r="F184" s="231">
        <f t="shared" ref="F184" si="146">+E184/SUM(E170)*100-100</f>
        <v>59.999355207524957</v>
      </c>
      <c r="G184" s="73">
        <v>44</v>
      </c>
      <c r="H184" s="74">
        <v>847.327</v>
      </c>
      <c r="I184" s="75">
        <v>21</v>
      </c>
      <c r="J184" s="74">
        <v>404.78899999999999</v>
      </c>
      <c r="K184" s="75">
        <v>440</v>
      </c>
      <c r="L184" s="257">
        <v>35.045000000000002</v>
      </c>
      <c r="M184" s="79"/>
      <c r="N184" s="80"/>
      <c r="O184" s="75">
        <v>6</v>
      </c>
      <c r="P184" s="74">
        <v>36.834000000000003</v>
      </c>
      <c r="Q184" s="75">
        <v>1</v>
      </c>
      <c r="R184" s="74">
        <v>64.055999999999997</v>
      </c>
      <c r="S184" s="75">
        <v>4</v>
      </c>
      <c r="T184" s="74">
        <v>1.486</v>
      </c>
      <c r="U184" s="75">
        <v>322</v>
      </c>
      <c r="V184" s="74">
        <v>6.2519999999999998</v>
      </c>
      <c r="W184" s="75">
        <v>85</v>
      </c>
      <c r="X184" s="74">
        <v>113.794</v>
      </c>
      <c r="Y184" s="75">
        <v>44</v>
      </c>
      <c r="Z184" s="74">
        <v>74.387</v>
      </c>
      <c r="AA184" s="71">
        <v>5</v>
      </c>
      <c r="AB184" s="70">
        <v>18.997</v>
      </c>
      <c r="AC184" s="71">
        <v>9</v>
      </c>
      <c r="AD184" s="70">
        <v>70.081999999999994</v>
      </c>
      <c r="AE184" s="71">
        <v>209</v>
      </c>
      <c r="AF184" s="105">
        <v>361.70600000000002</v>
      </c>
      <c r="AG184" s="198"/>
      <c r="AH184" s="193"/>
      <c r="AI184" s="121">
        <v>211</v>
      </c>
      <c r="AJ184" s="74">
        <v>1240.92</v>
      </c>
      <c r="AK184" s="222"/>
      <c r="AL184" s="136">
        <v>52.774000000000001</v>
      </c>
    </row>
    <row r="185" spans="2:39" ht="15" x14ac:dyDescent="0.2">
      <c r="B185" s="28"/>
      <c r="C185" s="29" t="s">
        <v>5</v>
      </c>
      <c r="D185" s="72">
        <f t="shared" ref="D185" si="147">G185+I185+K185+M185+O185+Q185+S185+U185+W185+Y185+AA185+AC185+AE185</f>
        <v>771</v>
      </c>
      <c r="E185" s="153">
        <f t="shared" ref="E185" si="148">H185+J185+L185+N185+P185+R185+T185+V185+X185+Z185+AB185+AD185+AF185</f>
        <v>1502.143</v>
      </c>
      <c r="F185" s="164">
        <f t="shared" ref="F185" si="149">+E185/SUM(E171)*100-100</f>
        <v>99.576306090616583</v>
      </c>
      <c r="G185" s="69">
        <v>33</v>
      </c>
      <c r="H185" s="70">
        <v>611.12699999999995</v>
      </c>
      <c r="I185" s="71">
        <v>21</v>
      </c>
      <c r="J185" s="70">
        <v>366.89400000000001</v>
      </c>
      <c r="K185" s="71">
        <v>222</v>
      </c>
      <c r="L185" s="70">
        <v>33.087000000000003</v>
      </c>
      <c r="M185" s="79">
        <v>3</v>
      </c>
      <c r="N185" s="80">
        <v>15.071</v>
      </c>
      <c r="O185" s="79">
        <v>29</v>
      </c>
      <c r="P185" s="80">
        <v>8.0389999999999997</v>
      </c>
      <c r="Q185" s="71">
        <v>2</v>
      </c>
      <c r="R185" s="70">
        <v>35.603000000000002</v>
      </c>
      <c r="S185" s="71">
        <v>10</v>
      </c>
      <c r="T185" s="70">
        <v>38.914999999999999</v>
      </c>
      <c r="U185" s="71">
        <v>135</v>
      </c>
      <c r="V185" s="70">
        <v>35.784999999999997</v>
      </c>
      <c r="W185" s="71">
        <v>189</v>
      </c>
      <c r="X185" s="70">
        <v>112.22</v>
      </c>
      <c r="Y185" s="71"/>
      <c r="Z185" s="70"/>
      <c r="AA185" s="71">
        <v>6</v>
      </c>
      <c r="AB185" s="70">
        <v>31.161999999999999</v>
      </c>
      <c r="AC185" s="71">
        <v>8</v>
      </c>
      <c r="AD185" s="70">
        <v>61.612000000000002</v>
      </c>
      <c r="AE185" s="71">
        <v>113</v>
      </c>
      <c r="AF185" s="105">
        <v>152.62799999999999</v>
      </c>
      <c r="AG185" s="198"/>
      <c r="AH185" s="193"/>
      <c r="AI185" s="120">
        <v>193</v>
      </c>
      <c r="AJ185" s="70">
        <v>1408.9839999999999</v>
      </c>
      <c r="AK185" s="71"/>
      <c r="AL185" s="135">
        <v>33.848999999999997</v>
      </c>
    </row>
    <row r="186" spans="2:39" ht="15" x14ac:dyDescent="0.2">
      <c r="B186" s="28"/>
      <c r="C186" s="29" t="s">
        <v>6</v>
      </c>
      <c r="D186" s="66">
        <f t="shared" ref="D186" si="150">G186+I186+K186+M186+O186+Q186+S186+U186+W186+Y186+AA186+AC186+AE186</f>
        <v>2195</v>
      </c>
      <c r="E186" s="154">
        <f t="shared" ref="E186" si="151">H186+J186+L186+N186+P186+R186+T186+V186+X186+Z186+AB186+AD186+AF186</f>
        <v>2386.654</v>
      </c>
      <c r="F186" s="239">
        <f t="shared" ref="F186" si="152">+E186/SUM(E172)*100-100</f>
        <v>18.743435700337074</v>
      </c>
      <c r="G186" s="69">
        <v>45</v>
      </c>
      <c r="H186" s="70">
        <v>974.50099999999998</v>
      </c>
      <c r="I186" s="71">
        <v>13</v>
      </c>
      <c r="J186" s="70">
        <v>226.684</v>
      </c>
      <c r="K186" s="71">
        <v>1007</v>
      </c>
      <c r="L186" s="70">
        <v>42.656999999999996</v>
      </c>
      <c r="M186" s="81">
        <v>3</v>
      </c>
      <c r="N186" s="82">
        <v>376.88299999999998</v>
      </c>
      <c r="O186" s="71">
        <v>230</v>
      </c>
      <c r="P186" s="70">
        <v>83.826999999999998</v>
      </c>
      <c r="Q186" s="71">
        <v>1</v>
      </c>
      <c r="R186" s="70">
        <v>82.709000000000003</v>
      </c>
      <c r="S186" s="71">
        <v>105</v>
      </c>
      <c r="T186" s="70">
        <v>4.944</v>
      </c>
      <c r="U186" s="71">
        <v>498</v>
      </c>
      <c r="V186" s="70">
        <v>229.119</v>
      </c>
      <c r="W186" s="71">
        <v>71</v>
      </c>
      <c r="X186" s="70">
        <v>77.225999999999999</v>
      </c>
      <c r="Y186" s="71"/>
      <c r="Z186" s="70"/>
      <c r="AA186" s="71">
        <v>13</v>
      </c>
      <c r="AB186" s="70">
        <v>51.930999999999997</v>
      </c>
      <c r="AC186" s="71">
        <v>22</v>
      </c>
      <c r="AD186" s="70">
        <v>149.565</v>
      </c>
      <c r="AE186" s="71">
        <v>187</v>
      </c>
      <c r="AF186" s="105">
        <v>86.608000000000004</v>
      </c>
      <c r="AG186" s="198"/>
      <c r="AH186" s="193"/>
      <c r="AI186" s="120">
        <v>190</v>
      </c>
      <c r="AJ186" s="70">
        <v>1947.83</v>
      </c>
      <c r="AK186" s="71"/>
      <c r="AL186" s="135">
        <v>153.983</v>
      </c>
    </row>
    <row r="187" spans="2:39" ht="15" x14ac:dyDescent="0.2">
      <c r="B187" s="28"/>
      <c r="C187" s="30" t="s">
        <v>7</v>
      </c>
      <c r="D187" s="76">
        <f t="shared" ref="D187" si="153">G187+I187+K187+M187+O187+Q187+S187+U187+W187+Y187+AA187+AC187+AE187</f>
        <v>2516</v>
      </c>
      <c r="E187" s="155">
        <f t="shared" ref="E187" si="154">H187+J187+L187+N187+P187+R187+T187+V187+X187+Z187+AB187+AD187+AF187</f>
        <v>1913.5710000000001</v>
      </c>
      <c r="F187" s="231">
        <f t="shared" ref="F187" si="155">+E187/SUM(E173)*100-100</f>
        <v>42.093128249605371</v>
      </c>
      <c r="G187" s="73">
        <v>56</v>
      </c>
      <c r="H187" s="74">
        <v>893.37</v>
      </c>
      <c r="I187" s="75">
        <v>18</v>
      </c>
      <c r="J187" s="74">
        <v>253.328</v>
      </c>
      <c r="K187" s="75">
        <v>857</v>
      </c>
      <c r="L187" s="74">
        <v>40.325000000000003</v>
      </c>
      <c r="M187" s="79">
        <v>4</v>
      </c>
      <c r="N187" s="80">
        <v>1.508</v>
      </c>
      <c r="O187" s="190">
        <v>135</v>
      </c>
      <c r="P187" s="84">
        <v>48.628999999999998</v>
      </c>
      <c r="Q187" s="75">
        <v>9</v>
      </c>
      <c r="R187" s="74">
        <v>55.061999999999998</v>
      </c>
      <c r="S187" s="75">
        <v>8</v>
      </c>
      <c r="T187" s="74">
        <v>7.6879999999999997</v>
      </c>
      <c r="U187" s="75">
        <v>637</v>
      </c>
      <c r="V187" s="74">
        <v>40.918999999999997</v>
      </c>
      <c r="W187" s="75">
        <v>271</v>
      </c>
      <c r="X187" s="74">
        <v>205.76400000000001</v>
      </c>
      <c r="Y187" s="75">
        <v>8</v>
      </c>
      <c r="Z187" s="74">
        <v>67.222999999999999</v>
      </c>
      <c r="AA187" s="75">
        <v>3</v>
      </c>
      <c r="AB187" s="74">
        <v>50.973999999999997</v>
      </c>
      <c r="AC187" s="75">
        <v>22</v>
      </c>
      <c r="AD187" s="74">
        <v>99.346999999999994</v>
      </c>
      <c r="AE187" s="75">
        <v>488</v>
      </c>
      <c r="AF187" s="106">
        <v>149.434</v>
      </c>
      <c r="AG187" s="198"/>
      <c r="AH187" s="193"/>
      <c r="AI187" s="121">
        <v>165</v>
      </c>
      <c r="AJ187" s="74">
        <v>1134.894</v>
      </c>
      <c r="AK187" s="75"/>
      <c r="AL187" s="136">
        <v>33.601999999999997</v>
      </c>
    </row>
    <row r="188" spans="2:39" x14ac:dyDescent="0.15">
      <c r="B188" s="28"/>
      <c r="C188" s="29" t="s">
        <v>8</v>
      </c>
      <c r="D188" s="72">
        <f t="shared" ref="D188" si="156">G188+I188+K188+M188+O188+Q188+S188+U188+W188+Y188+AA188+AC188+AE188</f>
        <v>930</v>
      </c>
      <c r="E188" s="153">
        <f t="shared" ref="E188" si="157">H188+J188+L188+N188+P188+R188+T188+V188+X188+Z188+AB188+AD188+AF188</f>
        <v>1443.0120000000002</v>
      </c>
      <c r="F188" s="164">
        <f t="shared" ref="F188" si="158">+E188/SUM(E174)*100-100</f>
        <v>55.578963483991032</v>
      </c>
      <c r="G188" s="69">
        <v>42</v>
      </c>
      <c r="H188" s="70">
        <v>597.00300000000004</v>
      </c>
      <c r="I188" s="71">
        <v>13</v>
      </c>
      <c r="J188" s="70">
        <v>166.19</v>
      </c>
      <c r="K188" s="71">
        <v>206</v>
      </c>
      <c r="L188" s="70">
        <v>23.513000000000002</v>
      </c>
      <c r="M188" s="79">
        <v>1</v>
      </c>
      <c r="N188" s="85">
        <v>8.3190000000000008</v>
      </c>
      <c r="O188" s="71">
        <v>242</v>
      </c>
      <c r="P188" s="70">
        <v>58.837000000000003</v>
      </c>
      <c r="Q188" s="71">
        <v>3</v>
      </c>
      <c r="R188" s="70">
        <v>23.099</v>
      </c>
      <c r="S188" s="71">
        <v>3</v>
      </c>
      <c r="T188" s="70">
        <v>2.4079999999999999</v>
      </c>
      <c r="U188" s="71">
        <v>97</v>
      </c>
      <c r="V188" s="70">
        <v>32.194000000000003</v>
      </c>
      <c r="W188" s="71">
        <v>40</v>
      </c>
      <c r="X188" s="70">
        <v>142.16900000000001</v>
      </c>
      <c r="Y188" s="71">
        <v>21</v>
      </c>
      <c r="Z188" s="70">
        <v>140.27500000000001</v>
      </c>
      <c r="AA188" s="71">
        <v>4</v>
      </c>
      <c r="AB188" s="70">
        <v>54.93</v>
      </c>
      <c r="AC188" s="71">
        <v>10</v>
      </c>
      <c r="AD188" s="70">
        <v>29.652999999999999</v>
      </c>
      <c r="AE188" s="71">
        <v>248</v>
      </c>
      <c r="AF188" s="105">
        <v>164.422</v>
      </c>
      <c r="AG188" s="198"/>
      <c r="AH188" s="198"/>
      <c r="AI188" s="120">
        <v>158</v>
      </c>
      <c r="AJ188" s="70">
        <v>2301.6350000000002</v>
      </c>
      <c r="AK188" s="71"/>
      <c r="AL188" s="135">
        <v>170.41900000000001</v>
      </c>
    </row>
    <row r="189" spans="2:39" ht="15" x14ac:dyDescent="0.2">
      <c r="B189" s="28"/>
      <c r="C189" s="29" t="s">
        <v>9</v>
      </c>
      <c r="D189" s="66">
        <f t="shared" ref="D189" si="159">G189+I189+K189+M189+O189+Q189+S189+U189+W189+Y189+AA189+AC189+AE189</f>
        <v>556</v>
      </c>
      <c r="E189" s="154">
        <f t="shared" ref="E189" si="160">H189+J189+L189+N189+P189+R189+T189+V189+X189+Z189+AB189+AD189+AF189</f>
        <v>1254.7109999999998</v>
      </c>
      <c r="F189" s="239">
        <f t="shared" ref="F189" si="161">+E189/SUM(E175)*100-100</f>
        <v>-6.2064516418399336</v>
      </c>
      <c r="G189" s="69">
        <v>38</v>
      </c>
      <c r="H189" s="70">
        <v>332.55500000000001</v>
      </c>
      <c r="I189" s="71">
        <v>23</v>
      </c>
      <c r="J189" s="70">
        <v>342.58100000000002</v>
      </c>
      <c r="K189" s="71">
        <v>182</v>
      </c>
      <c r="L189" s="70">
        <v>23.231000000000002</v>
      </c>
      <c r="M189" s="81"/>
      <c r="N189" s="82"/>
      <c r="O189" s="71">
        <v>7</v>
      </c>
      <c r="P189" s="70">
        <v>30.914999999999999</v>
      </c>
      <c r="Q189" s="71">
        <v>5</v>
      </c>
      <c r="R189" s="70">
        <v>8.8119999999999994</v>
      </c>
      <c r="S189" s="71">
        <v>3</v>
      </c>
      <c r="T189" s="70">
        <v>3.8290000000000002</v>
      </c>
      <c r="U189" s="71">
        <v>35</v>
      </c>
      <c r="V189" s="70">
        <v>66.602999999999994</v>
      </c>
      <c r="W189" s="71">
        <v>40</v>
      </c>
      <c r="X189" s="70">
        <v>100.70399999999999</v>
      </c>
      <c r="Y189" s="71"/>
      <c r="Z189" s="70"/>
      <c r="AA189" s="71">
        <v>1</v>
      </c>
      <c r="AB189" s="70">
        <v>66.5</v>
      </c>
      <c r="AC189" s="71">
        <v>31</v>
      </c>
      <c r="AD189" s="70">
        <v>97.094999999999999</v>
      </c>
      <c r="AE189" s="71">
        <v>191</v>
      </c>
      <c r="AF189" s="105">
        <v>181.886</v>
      </c>
      <c r="AG189" s="198"/>
      <c r="AH189" s="193"/>
      <c r="AI189" s="120">
        <v>231</v>
      </c>
      <c r="AJ189" s="70">
        <v>2372.9780000000001</v>
      </c>
      <c r="AK189" s="71"/>
      <c r="AL189" s="135">
        <v>81.936999999999998</v>
      </c>
    </row>
    <row r="190" spans="2:39" ht="15" x14ac:dyDescent="0.2">
      <c r="B190" s="28"/>
      <c r="C190" s="30" t="s">
        <v>10</v>
      </c>
      <c r="D190" s="76">
        <f t="shared" ref="D190" si="162">G190+I190+K190+M190+O190+Q190+S190+U190+W190+Y190+AA190+AC190+AE190</f>
        <v>1702</v>
      </c>
      <c r="E190" s="155">
        <f t="shared" ref="E190" si="163">H190+J190+L190+N190+P190+R190+T190+V190+X190+Z190+AB190+AD190+AF190</f>
        <v>906.34400000000005</v>
      </c>
      <c r="F190" s="231">
        <f t="shared" ref="F190" si="164">+E190/SUM(E176)*100-100</f>
        <v>84.126442385828057</v>
      </c>
      <c r="G190" s="73">
        <v>23</v>
      </c>
      <c r="H190" s="74">
        <v>140.01900000000001</v>
      </c>
      <c r="I190" s="75">
        <v>12</v>
      </c>
      <c r="J190" s="74">
        <v>247.98699999999999</v>
      </c>
      <c r="K190" s="75">
        <v>522</v>
      </c>
      <c r="L190" s="74">
        <v>22.954000000000001</v>
      </c>
      <c r="M190" s="79">
        <v>2</v>
      </c>
      <c r="N190" s="80">
        <v>12.396000000000001</v>
      </c>
      <c r="O190" s="75">
        <v>34</v>
      </c>
      <c r="P190" s="74">
        <v>12.728999999999999</v>
      </c>
      <c r="Q190" s="75"/>
      <c r="R190" s="74"/>
      <c r="S190" s="75">
        <v>1</v>
      </c>
      <c r="T190" s="74">
        <v>0.35599999999999998</v>
      </c>
      <c r="U190" s="75">
        <v>178</v>
      </c>
      <c r="V190" s="74">
        <v>10.242000000000001</v>
      </c>
      <c r="W190" s="75">
        <v>777</v>
      </c>
      <c r="X190" s="74">
        <v>226.66</v>
      </c>
      <c r="Y190" s="75">
        <v>1</v>
      </c>
      <c r="Z190" s="74">
        <v>47.58</v>
      </c>
      <c r="AA190" s="75">
        <v>2</v>
      </c>
      <c r="AB190" s="74">
        <v>10.545999999999999</v>
      </c>
      <c r="AC190" s="75">
        <v>17</v>
      </c>
      <c r="AD190" s="74">
        <v>87.028999999999996</v>
      </c>
      <c r="AE190" s="75">
        <v>133</v>
      </c>
      <c r="AF190" s="106">
        <v>87.846000000000004</v>
      </c>
      <c r="AG190" s="198"/>
      <c r="AH190" s="193"/>
      <c r="AI190" s="121">
        <v>215</v>
      </c>
      <c r="AJ190" s="74">
        <v>2580.37</v>
      </c>
      <c r="AK190" s="75"/>
      <c r="AL190" s="136">
        <v>94.561999999999998</v>
      </c>
    </row>
    <row r="191" spans="2:39" x14ac:dyDescent="0.15">
      <c r="B191" s="28"/>
      <c r="C191" s="29" t="s">
        <v>11</v>
      </c>
      <c r="D191" s="72">
        <f t="shared" ref="D191" si="165">G191+I191+K191+M191+O191+Q191+S191+U191+W191+Y191+AA191+AC191+AE191</f>
        <v>1224</v>
      </c>
      <c r="E191" s="153">
        <f t="shared" ref="E191" si="166">H191+J191+L191+N191+P191+R191+T191+V191+X191+Z191+AB191+AD191+AF191</f>
        <v>1538.2849999999999</v>
      </c>
      <c r="F191" s="164">
        <f>+E191/SUM(E177)*100-100</f>
        <v>134.39176093422401</v>
      </c>
      <c r="G191" s="69">
        <v>56</v>
      </c>
      <c r="H191" s="70">
        <v>569.32600000000002</v>
      </c>
      <c r="I191" s="71">
        <v>16</v>
      </c>
      <c r="J191" s="70">
        <v>219.22300000000001</v>
      </c>
      <c r="K191" s="71">
        <v>341</v>
      </c>
      <c r="L191" s="70">
        <v>13.868</v>
      </c>
      <c r="M191" s="79">
        <v>3</v>
      </c>
      <c r="N191" s="80">
        <v>54.512</v>
      </c>
      <c r="O191" s="71">
        <v>154</v>
      </c>
      <c r="P191" s="70">
        <v>74.790000000000006</v>
      </c>
      <c r="Q191" s="71">
        <v>1</v>
      </c>
      <c r="R191" s="70">
        <v>5.673</v>
      </c>
      <c r="S191" s="71">
        <v>21</v>
      </c>
      <c r="T191" s="70">
        <v>5.476</v>
      </c>
      <c r="U191" s="71">
        <v>361</v>
      </c>
      <c r="V191" s="70">
        <v>287.21899999999999</v>
      </c>
      <c r="W191" s="71">
        <v>62</v>
      </c>
      <c r="X191" s="70">
        <v>83.994</v>
      </c>
      <c r="Y191" s="71">
        <v>2</v>
      </c>
      <c r="Z191" s="70">
        <v>36.43</v>
      </c>
      <c r="AA191" s="71">
        <v>2</v>
      </c>
      <c r="AB191" s="70">
        <v>4.0890000000000004</v>
      </c>
      <c r="AC191" s="71">
        <v>12</v>
      </c>
      <c r="AD191" s="70">
        <v>49.567</v>
      </c>
      <c r="AE191" s="71">
        <v>193</v>
      </c>
      <c r="AF191" s="105">
        <v>134.11799999999999</v>
      </c>
      <c r="AG191" s="198"/>
      <c r="AH191" s="198"/>
      <c r="AI191" s="120">
        <v>233</v>
      </c>
      <c r="AJ191" s="70">
        <v>2977.8780000000002</v>
      </c>
      <c r="AK191" s="71"/>
      <c r="AL191" s="135">
        <v>55.649000000000001</v>
      </c>
    </row>
    <row r="192" spans="2:39" ht="15" x14ac:dyDescent="0.2">
      <c r="B192" s="28"/>
      <c r="C192" s="29" t="s">
        <v>12</v>
      </c>
      <c r="D192" s="72">
        <f t="shared" ref="D192" si="167">G192+I192+K192+M192+O192+Q192+S192+U192+W192+Y192+AA192+AC192+AE192</f>
        <v>1235</v>
      </c>
      <c r="E192" s="153">
        <f t="shared" ref="E192" si="168">H192+J192+L192+N192+P192+R192+T192+V192+X192+Z192+AB192+AD192+AF192</f>
        <v>1665.174</v>
      </c>
      <c r="F192" s="164">
        <f>+E192/SUM(E178)*100-100</f>
        <v>-10.749752376542006</v>
      </c>
      <c r="G192" s="69">
        <v>29</v>
      </c>
      <c r="H192" s="70">
        <v>889.21799999999996</v>
      </c>
      <c r="I192" s="71">
        <v>12</v>
      </c>
      <c r="J192" s="70">
        <v>341.613</v>
      </c>
      <c r="K192" s="71">
        <v>591</v>
      </c>
      <c r="L192" s="70">
        <v>10.228999999999999</v>
      </c>
      <c r="M192" s="79">
        <v>2</v>
      </c>
      <c r="N192" s="80">
        <v>31.648</v>
      </c>
      <c r="O192" s="71">
        <v>6</v>
      </c>
      <c r="P192" s="70">
        <v>0.54</v>
      </c>
      <c r="Q192" s="71">
        <v>1</v>
      </c>
      <c r="R192" s="70">
        <v>3.8319999999999999</v>
      </c>
      <c r="S192" s="71">
        <v>7</v>
      </c>
      <c r="T192" s="70">
        <v>6.0590000000000002</v>
      </c>
      <c r="U192" s="71">
        <v>185</v>
      </c>
      <c r="V192" s="70">
        <v>40.933</v>
      </c>
      <c r="W192" s="71">
        <v>85</v>
      </c>
      <c r="X192" s="70">
        <v>129.84700000000001</v>
      </c>
      <c r="Y192" s="71"/>
      <c r="Z192" s="70"/>
      <c r="AA192" s="71">
        <v>6</v>
      </c>
      <c r="AB192" s="70">
        <v>17.962</v>
      </c>
      <c r="AC192" s="71">
        <v>10</v>
      </c>
      <c r="AD192" s="70">
        <v>105.51900000000001</v>
      </c>
      <c r="AE192" s="71">
        <v>301</v>
      </c>
      <c r="AF192" s="105">
        <v>87.774000000000001</v>
      </c>
      <c r="AG192" s="198"/>
      <c r="AH192" s="193"/>
      <c r="AI192" s="120">
        <v>219</v>
      </c>
      <c r="AJ192" s="70">
        <v>1212.779</v>
      </c>
      <c r="AK192" s="71"/>
      <c r="AL192" s="135">
        <v>146.61199999999999</v>
      </c>
    </row>
    <row r="193" spans="2:39" ht="15" x14ac:dyDescent="0.2">
      <c r="B193" s="148" t="s">
        <v>99</v>
      </c>
      <c r="C193" s="149" t="s">
        <v>39</v>
      </c>
      <c r="D193" s="276">
        <f>SUM(D181:D192)</f>
        <v>15381</v>
      </c>
      <c r="E193" s="278">
        <f>SUM(E181:E192)</f>
        <v>19822.255000000001</v>
      </c>
      <c r="F193" s="277"/>
      <c r="G193" s="265">
        <f>SUM(G181:G192)</f>
        <v>410</v>
      </c>
      <c r="H193" s="242">
        <f>SUM(H181:H192)</f>
        <v>8281.9349999999995</v>
      </c>
      <c r="I193" s="235">
        <f t="shared" ref="I193:AF193" si="169">SUM(I181:I192)</f>
        <v>192</v>
      </c>
      <c r="J193" s="156">
        <f t="shared" si="169"/>
        <v>3232.0749999999998</v>
      </c>
      <c r="K193" s="235">
        <f t="shared" si="169"/>
        <v>5486</v>
      </c>
      <c r="L193" s="242">
        <f t="shared" si="169"/>
        <v>337.00299999999993</v>
      </c>
      <c r="M193" s="156">
        <f t="shared" si="169"/>
        <v>22</v>
      </c>
      <c r="N193" s="242">
        <f t="shared" si="169"/>
        <v>653.14099999999996</v>
      </c>
      <c r="O193" s="235">
        <f t="shared" si="169"/>
        <v>922</v>
      </c>
      <c r="P193" s="156">
        <f t="shared" si="169"/>
        <v>373.52400000000006</v>
      </c>
      <c r="Q193" s="235">
        <f t="shared" si="169"/>
        <v>132</v>
      </c>
      <c r="R193" s="242">
        <f t="shared" si="169"/>
        <v>378.50400000000002</v>
      </c>
      <c r="S193" s="156">
        <f t="shared" si="169"/>
        <v>183</v>
      </c>
      <c r="T193" s="242">
        <f t="shared" si="169"/>
        <v>108.33199999999999</v>
      </c>
      <c r="U193" s="235">
        <f t="shared" si="169"/>
        <v>3119</v>
      </c>
      <c r="V193" s="156">
        <f t="shared" si="169"/>
        <v>891.29700000000003</v>
      </c>
      <c r="W193" s="235">
        <f t="shared" si="169"/>
        <v>2200</v>
      </c>
      <c r="X193" s="242">
        <f t="shared" si="169"/>
        <v>1578.54</v>
      </c>
      <c r="Y193" s="156">
        <f t="shared" si="169"/>
        <v>88</v>
      </c>
      <c r="Z193" s="242">
        <f t="shared" si="169"/>
        <v>433.72199999999998</v>
      </c>
      <c r="AA193" s="235">
        <f t="shared" si="169"/>
        <v>52</v>
      </c>
      <c r="AB193" s="156">
        <f t="shared" si="169"/>
        <v>376.73699999999997</v>
      </c>
      <c r="AC193" s="235">
        <f t="shared" si="169"/>
        <v>196</v>
      </c>
      <c r="AD193" s="242">
        <f t="shared" si="169"/>
        <v>1005.557</v>
      </c>
      <c r="AE193" s="156">
        <f t="shared" si="169"/>
        <v>2379</v>
      </c>
      <c r="AF193" s="107">
        <f t="shared" si="169"/>
        <v>2171.8879999999999</v>
      </c>
      <c r="AG193" s="266"/>
      <c r="AH193" s="226"/>
      <c r="AI193" s="156">
        <f t="shared" ref="AI193:AJ193" si="170">SUM(AI181:AI192)</f>
        <v>2421</v>
      </c>
      <c r="AJ193" s="242">
        <f t="shared" si="170"/>
        <v>23587.96</v>
      </c>
      <c r="AK193" s="235"/>
      <c r="AL193" s="267">
        <f t="shared" ref="AL193" si="171">SUM(AL181:AL192)</f>
        <v>1020.759</v>
      </c>
    </row>
    <row r="194" spans="2:39" ht="15" thickBot="1" x14ac:dyDescent="0.2">
      <c r="B194" s="184" t="s">
        <v>90</v>
      </c>
      <c r="C194" s="186"/>
      <c r="D194" s="204">
        <f>D193/SUM(D167:D178)-1</f>
        <v>0.11561616015086673</v>
      </c>
      <c r="E194" s="205">
        <f t="shared" ref="E194:AF194" si="172">E193/SUM(E167:E178)-1</f>
        <v>0.28978924560467467</v>
      </c>
      <c r="F194" s="176"/>
      <c r="G194" s="204">
        <f t="shared" si="172"/>
        <v>1.5</v>
      </c>
      <c r="H194" s="206">
        <f t="shared" si="172"/>
        <v>0.90896788612301771</v>
      </c>
      <c r="I194" s="232">
        <f t="shared" si="172"/>
        <v>0.4436090225563909</v>
      </c>
      <c r="J194" s="176">
        <f t="shared" si="172"/>
        <v>0.30580447324617399</v>
      </c>
      <c r="K194" s="232">
        <f t="shared" si="172"/>
        <v>0.11640211640211651</v>
      </c>
      <c r="L194" s="206">
        <f t="shared" si="172"/>
        <v>-0.70803519833936757</v>
      </c>
      <c r="M194" s="176">
        <f t="shared" si="172"/>
        <v>0.5714285714285714</v>
      </c>
      <c r="N194" s="206">
        <f t="shared" si="172"/>
        <v>1.1378501078513845</v>
      </c>
      <c r="O194" s="232">
        <f t="shared" si="172"/>
        <v>0.22119205298013256</v>
      </c>
      <c r="P194" s="176">
        <f t="shared" si="172"/>
        <v>-6.368301126265552E-2</v>
      </c>
      <c r="Q194" s="232">
        <f t="shared" si="172"/>
        <v>1.6400000000000001</v>
      </c>
      <c r="R194" s="206">
        <f t="shared" si="172"/>
        <v>-0.60153069549792337</v>
      </c>
      <c r="S194" s="176">
        <f t="shared" si="172"/>
        <v>-0.19383259911894268</v>
      </c>
      <c r="T194" s="206">
        <f t="shared" si="172"/>
        <v>-0.50945703017102806</v>
      </c>
      <c r="U194" s="232">
        <f t="shared" si="172"/>
        <v>-0.21376354928157293</v>
      </c>
      <c r="V194" s="176">
        <f t="shared" si="172"/>
        <v>-0.38530181554854404</v>
      </c>
      <c r="W194" s="232">
        <f t="shared" si="172"/>
        <v>0.70807453416149069</v>
      </c>
      <c r="X194" s="206">
        <f t="shared" si="172"/>
        <v>0.11950333182982553</v>
      </c>
      <c r="Y194" s="176">
        <f t="shared" si="172"/>
        <v>-0.3125</v>
      </c>
      <c r="Z194" s="206">
        <f t="shared" si="172"/>
        <v>1.1424718435091874</v>
      </c>
      <c r="AA194" s="232">
        <f t="shared" si="172"/>
        <v>0.15555555555555545</v>
      </c>
      <c r="AB194" s="176">
        <f t="shared" si="172"/>
        <v>1.5753279512191782</v>
      </c>
      <c r="AC194" s="232">
        <f t="shared" si="172"/>
        <v>0.43065693430656937</v>
      </c>
      <c r="AD194" s="206">
        <f t="shared" si="172"/>
        <v>0.4721572359270918</v>
      </c>
      <c r="AE194" s="176">
        <f t="shared" si="172"/>
        <v>0.21068702290076335</v>
      </c>
      <c r="AF194" s="183">
        <f t="shared" si="172"/>
        <v>0.32936462030666336</v>
      </c>
      <c r="AG194" s="271"/>
      <c r="AH194" s="200"/>
      <c r="AI194" s="272">
        <f>AI193/SUM(AI167:AI178)-1</f>
        <v>-6.6332433474739716E-2</v>
      </c>
      <c r="AJ194" s="274">
        <f t="shared" ref="AJ194:AL194" si="173">AJ193/SUM(AJ167:AJ178)-1</f>
        <v>0.27764154380828954</v>
      </c>
      <c r="AK194" s="273"/>
      <c r="AL194" s="176">
        <f t="shared" si="173"/>
        <v>-0.36747443739337937</v>
      </c>
      <c r="AM194" s="275"/>
    </row>
    <row r="195" spans="2:39" ht="15" x14ac:dyDescent="0.2">
      <c r="B195" s="28" t="s">
        <v>100</v>
      </c>
      <c r="C195" s="172" t="s">
        <v>1</v>
      </c>
      <c r="D195" s="72">
        <f t="shared" ref="D195" si="174">G195+I195+K195+M195+O195+Q195+S195+U195+W195+Y195+AA195+AC195+AE195</f>
        <v>1800</v>
      </c>
      <c r="E195" s="153">
        <f t="shared" ref="E195" si="175">H195+J195+L195+N195+P195+R195+T195+V195+X195+Z195+AB195+AD195+AF195</f>
        <v>1884.587</v>
      </c>
      <c r="F195" s="240">
        <f t="shared" ref="F195" si="176">+E195/SUM(E181)*100-100</f>
        <v>-3.5457395747712326</v>
      </c>
      <c r="G195" s="69">
        <v>28</v>
      </c>
      <c r="H195" s="70">
        <v>501.04700000000003</v>
      </c>
      <c r="I195" s="71">
        <v>14</v>
      </c>
      <c r="J195" s="70">
        <v>255.55699999999999</v>
      </c>
      <c r="K195" s="71">
        <v>659</v>
      </c>
      <c r="L195" s="70">
        <v>33.662999999999997</v>
      </c>
      <c r="M195" s="79">
        <v>2</v>
      </c>
      <c r="N195" s="80">
        <v>8.5719999999999992</v>
      </c>
      <c r="O195" s="79">
        <v>53</v>
      </c>
      <c r="P195" s="80">
        <v>44.189</v>
      </c>
      <c r="Q195" s="71">
        <v>2</v>
      </c>
      <c r="R195" s="70">
        <v>176.672</v>
      </c>
      <c r="S195" s="71">
        <v>1</v>
      </c>
      <c r="T195" s="70">
        <v>1.5029999999999999</v>
      </c>
      <c r="U195" s="71">
        <v>317</v>
      </c>
      <c r="V195" s="70">
        <v>191.428</v>
      </c>
      <c r="W195" s="71">
        <v>634</v>
      </c>
      <c r="X195" s="70">
        <v>212.697</v>
      </c>
      <c r="Y195" s="71">
        <v>11</v>
      </c>
      <c r="Z195" s="70">
        <v>186.643</v>
      </c>
      <c r="AA195" s="71">
        <v>7</v>
      </c>
      <c r="AB195" s="70">
        <v>22.31</v>
      </c>
      <c r="AC195" s="71">
        <v>16</v>
      </c>
      <c r="AD195" s="70">
        <v>56.493000000000002</v>
      </c>
      <c r="AE195" s="71">
        <v>56</v>
      </c>
      <c r="AF195" s="105">
        <v>193.81299999999999</v>
      </c>
      <c r="AG195" s="198"/>
      <c r="AH195" s="193"/>
      <c r="AI195" s="120">
        <v>190</v>
      </c>
      <c r="AJ195" s="70">
        <v>1588.848</v>
      </c>
      <c r="AK195" s="71"/>
      <c r="AL195" s="135">
        <v>43.131</v>
      </c>
    </row>
    <row r="196" spans="2:39" ht="15" x14ac:dyDescent="0.2">
      <c r="B196" s="28"/>
      <c r="C196" s="29" t="s">
        <v>2</v>
      </c>
      <c r="D196" s="72">
        <f t="shared" ref="D196" si="177">G196+I196+K196+M196+O196+Q196+S196+U196+W196+Y196+AA196+AC196+AE196</f>
        <v>505</v>
      </c>
      <c r="E196" s="153">
        <f t="shared" ref="E196" si="178">H196+J196+L196+N196+P196+R196+T196+V196+X196+Z196+AB196+AD196+AF196</f>
        <v>2112.46</v>
      </c>
      <c r="F196" s="164">
        <f t="shared" ref="F196" si="179">+E196/SUM(E182)*100-100</f>
        <v>37.074283014925669</v>
      </c>
      <c r="G196" s="69">
        <v>29</v>
      </c>
      <c r="H196" s="70">
        <v>463.9</v>
      </c>
      <c r="I196" s="71">
        <v>7</v>
      </c>
      <c r="J196" s="70">
        <v>84.525999999999996</v>
      </c>
      <c r="K196" s="71">
        <v>145</v>
      </c>
      <c r="L196" s="70">
        <v>8.5609999999999999</v>
      </c>
      <c r="M196" s="79"/>
      <c r="N196" s="80"/>
      <c r="O196" s="79">
        <v>7</v>
      </c>
      <c r="P196" s="80">
        <v>3.5529999999999999</v>
      </c>
      <c r="Q196" s="71">
        <v>6</v>
      </c>
      <c r="R196" s="70">
        <v>6.8209999999999997</v>
      </c>
      <c r="S196" s="71">
        <v>2</v>
      </c>
      <c r="T196" s="146">
        <v>1.105</v>
      </c>
      <c r="U196" s="71">
        <v>144</v>
      </c>
      <c r="V196" s="70">
        <v>612.23</v>
      </c>
      <c r="W196" s="71">
        <v>59</v>
      </c>
      <c r="X196" s="70">
        <v>180.16200000000001</v>
      </c>
      <c r="Y196" s="71">
        <v>1</v>
      </c>
      <c r="Z196" s="70">
        <v>65.013999999999996</v>
      </c>
      <c r="AA196" s="71"/>
      <c r="AB196" s="70"/>
      <c r="AC196" s="71">
        <v>12</v>
      </c>
      <c r="AD196" s="70">
        <v>162.11199999999999</v>
      </c>
      <c r="AE196" s="71">
        <v>93</v>
      </c>
      <c r="AF196" s="105">
        <v>524.476</v>
      </c>
      <c r="AG196" s="198"/>
      <c r="AH196" s="193"/>
      <c r="AI196" s="120">
        <v>198</v>
      </c>
      <c r="AJ196" s="70">
        <v>1868.92</v>
      </c>
      <c r="AK196" s="71"/>
      <c r="AL196" s="135">
        <v>71.227000000000004</v>
      </c>
    </row>
    <row r="197" spans="2:39" ht="15" x14ac:dyDescent="0.2">
      <c r="B197" s="28"/>
      <c r="C197" s="29" t="s">
        <v>3</v>
      </c>
      <c r="D197" s="66"/>
      <c r="E197" s="154"/>
      <c r="F197" s="239"/>
      <c r="G197" s="69"/>
      <c r="H197" s="70"/>
      <c r="I197" s="71"/>
      <c r="J197" s="70"/>
      <c r="K197" s="71"/>
      <c r="L197" s="70"/>
      <c r="M197" s="81"/>
      <c r="N197" s="82"/>
      <c r="O197" s="71"/>
      <c r="P197" s="70"/>
      <c r="Q197" s="71"/>
      <c r="R197" s="70"/>
      <c r="S197" s="71"/>
      <c r="T197" s="70"/>
      <c r="U197" s="71"/>
      <c r="V197" s="70"/>
      <c r="W197" s="71"/>
      <c r="X197" s="70"/>
      <c r="Y197" s="71"/>
      <c r="Z197" s="70"/>
      <c r="AA197" s="268"/>
      <c r="AB197" s="269"/>
      <c r="AC197" s="268"/>
      <c r="AD197" s="269"/>
      <c r="AE197" s="268"/>
      <c r="AF197" s="270"/>
      <c r="AG197" s="198"/>
      <c r="AH197" s="193"/>
      <c r="AI197" s="120"/>
      <c r="AJ197" s="70"/>
      <c r="AK197" s="71"/>
      <c r="AL197" s="135"/>
    </row>
    <row r="198" spans="2:39" ht="15" x14ac:dyDescent="0.2">
      <c r="B198" s="28"/>
      <c r="C198" s="30" t="s">
        <v>4</v>
      </c>
      <c r="D198" s="76"/>
      <c r="E198" s="155"/>
      <c r="F198" s="231"/>
      <c r="G198" s="73"/>
      <c r="H198" s="74"/>
      <c r="I198" s="75"/>
      <c r="J198" s="74"/>
      <c r="K198" s="75"/>
      <c r="L198" s="257"/>
      <c r="M198" s="79"/>
      <c r="N198" s="80"/>
      <c r="O198" s="75"/>
      <c r="P198" s="74"/>
      <c r="Q198" s="75"/>
      <c r="R198" s="74"/>
      <c r="S198" s="75"/>
      <c r="T198" s="74"/>
      <c r="U198" s="75"/>
      <c r="V198" s="74"/>
      <c r="W198" s="75"/>
      <c r="X198" s="74"/>
      <c r="Y198" s="75"/>
      <c r="Z198" s="74"/>
      <c r="AA198" s="71"/>
      <c r="AB198" s="70"/>
      <c r="AC198" s="71"/>
      <c r="AD198" s="70"/>
      <c r="AE198" s="71"/>
      <c r="AF198" s="105"/>
      <c r="AG198" s="198"/>
      <c r="AH198" s="193"/>
      <c r="AI198" s="121"/>
      <c r="AJ198" s="74"/>
      <c r="AK198" s="222"/>
      <c r="AL198" s="136"/>
    </row>
    <row r="199" spans="2:39" ht="15" x14ac:dyDescent="0.2">
      <c r="B199" s="28"/>
      <c r="C199" s="29" t="s">
        <v>5</v>
      </c>
      <c r="D199" s="72"/>
      <c r="E199" s="153"/>
      <c r="F199" s="164"/>
      <c r="G199" s="69"/>
      <c r="H199" s="70"/>
      <c r="I199" s="71"/>
      <c r="J199" s="70"/>
      <c r="K199" s="71"/>
      <c r="L199" s="70"/>
      <c r="M199" s="79"/>
      <c r="N199" s="80"/>
      <c r="O199" s="79"/>
      <c r="P199" s="80"/>
      <c r="Q199" s="71"/>
      <c r="R199" s="70"/>
      <c r="S199" s="71"/>
      <c r="T199" s="70"/>
      <c r="U199" s="71"/>
      <c r="V199" s="70"/>
      <c r="W199" s="71"/>
      <c r="X199" s="70"/>
      <c r="Y199" s="71"/>
      <c r="Z199" s="70"/>
      <c r="AA199" s="71"/>
      <c r="AB199" s="70"/>
      <c r="AC199" s="71"/>
      <c r="AD199" s="70"/>
      <c r="AE199" s="71"/>
      <c r="AF199" s="105"/>
      <c r="AG199" s="198"/>
      <c r="AH199" s="193"/>
      <c r="AI199" s="120"/>
      <c r="AJ199" s="70"/>
      <c r="AK199" s="71"/>
      <c r="AL199" s="135"/>
    </row>
    <row r="200" spans="2:39" ht="15" x14ac:dyDescent="0.2">
      <c r="B200" s="28"/>
      <c r="C200" s="29" t="s">
        <v>6</v>
      </c>
      <c r="D200" s="66"/>
      <c r="E200" s="154"/>
      <c r="F200" s="239"/>
      <c r="G200" s="69"/>
      <c r="H200" s="70"/>
      <c r="I200" s="71"/>
      <c r="J200" s="70"/>
      <c r="K200" s="71"/>
      <c r="L200" s="70"/>
      <c r="M200" s="81"/>
      <c r="N200" s="82"/>
      <c r="O200" s="71"/>
      <c r="P200" s="70"/>
      <c r="Q200" s="71"/>
      <c r="R200" s="70"/>
      <c r="S200" s="71"/>
      <c r="T200" s="70"/>
      <c r="U200" s="71"/>
      <c r="V200" s="70"/>
      <c r="W200" s="71"/>
      <c r="X200" s="70"/>
      <c r="Y200" s="71"/>
      <c r="Z200" s="70"/>
      <c r="AA200" s="71"/>
      <c r="AB200" s="70"/>
      <c r="AC200" s="71"/>
      <c r="AD200" s="70"/>
      <c r="AE200" s="71"/>
      <c r="AF200" s="105"/>
      <c r="AG200" s="198"/>
      <c r="AH200" s="193"/>
      <c r="AI200" s="120"/>
      <c r="AJ200" s="70"/>
      <c r="AK200" s="71"/>
      <c r="AL200" s="135"/>
    </row>
    <row r="201" spans="2:39" ht="15" x14ac:dyDescent="0.2">
      <c r="B201" s="28"/>
      <c r="C201" s="30" t="s">
        <v>7</v>
      </c>
      <c r="D201" s="76"/>
      <c r="E201" s="155"/>
      <c r="F201" s="231"/>
      <c r="G201" s="73"/>
      <c r="H201" s="74"/>
      <c r="I201" s="75"/>
      <c r="J201" s="74"/>
      <c r="K201" s="75"/>
      <c r="L201" s="74"/>
      <c r="M201" s="79"/>
      <c r="N201" s="80"/>
      <c r="O201" s="190"/>
      <c r="P201" s="84"/>
      <c r="Q201" s="75"/>
      <c r="R201" s="74"/>
      <c r="S201" s="75"/>
      <c r="T201" s="74"/>
      <c r="U201" s="75"/>
      <c r="V201" s="74"/>
      <c r="W201" s="75"/>
      <c r="X201" s="74"/>
      <c r="Y201" s="75"/>
      <c r="Z201" s="74"/>
      <c r="AA201" s="75"/>
      <c r="AB201" s="74"/>
      <c r="AC201" s="75"/>
      <c r="AD201" s="74"/>
      <c r="AE201" s="75"/>
      <c r="AF201" s="106"/>
      <c r="AG201" s="198"/>
      <c r="AH201" s="193"/>
      <c r="AI201" s="121"/>
      <c r="AJ201" s="74"/>
      <c r="AK201" s="75"/>
      <c r="AL201" s="136"/>
    </row>
    <row r="202" spans="2:39" x14ac:dyDescent="0.15">
      <c r="B202" s="28"/>
      <c r="C202" s="29" t="s">
        <v>8</v>
      </c>
      <c r="D202" s="72"/>
      <c r="E202" s="153"/>
      <c r="F202" s="164"/>
      <c r="G202" s="69"/>
      <c r="H202" s="70"/>
      <c r="I202" s="71"/>
      <c r="J202" s="70"/>
      <c r="K202" s="71"/>
      <c r="L202" s="70"/>
      <c r="M202" s="79"/>
      <c r="N202" s="85"/>
      <c r="O202" s="71"/>
      <c r="P202" s="70"/>
      <c r="Q202" s="71"/>
      <c r="R202" s="70"/>
      <c r="S202" s="71"/>
      <c r="T202" s="70"/>
      <c r="U202" s="71"/>
      <c r="V202" s="70"/>
      <c r="W202" s="71"/>
      <c r="X202" s="70"/>
      <c r="Y202" s="71"/>
      <c r="Z202" s="70"/>
      <c r="AA202" s="71"/>
      <c r="AB202" s="70"/>
      <c r="AC202" s="71"/>
      <c r="AD202" s="70"/>
      <c r="AE202" s="71"/>
      <c r="AF202" s="105"/>
      <c r="AG202" s="198"/>
      <c r="AH202" s="198"/>
      <c r="AI202" s="120"/>
      <c r="AJ202" s="70"/>
      <c r="AK202" s="71"/>
      <c r="AL202" s="135"/>
    </row>
    <row r="203" spans="2:39" ht="15" x14ac:dyDescent="0.2">
      <c r="B203" s="28"/>
      <c r="C203" s="29" t="s">
        <v>9</v>
      </c>
      <c r="D203" s="66"/>
      <c r="E203" s="154"/>
      <c r="F203" s="239"/>
      <c r="G203" s="69"/>
      <c r="H203" s="70"/>
      <c r="I203" s="71"/>
      <c r="J203" s="70"/>
      <c r="K203" s="71"/>
      <c r="L203" s="70"/>
      <c r="M203" s="81"/>
      <c r="N203" s="82"/>
      <c r="O203" s="71"/>
      <c r="P203" s="70"/>
      <c r="Q203" s="71"/>
      <c r="R203" s="70"/>
      <c r="S203" s="71"/>
      <c r="T203" s="70"/>
      <c r="U203" s="71"/>
      <c r="V203" s="70"/>
      <c r="W203" s="71"/>
      <c r="X203" s="70"/>
      <c r="Y203" s="71"/>
      <c r="Z203" s="70"/>
      <c r="AA203" s="71"/>
      <c r="AB203" s="70"/>
      <c r="AC203" s="71"/>
      <c r="AD203" s="70"/>
      <c r="AE203" s="71"/>
      <c r="AF203" s="105"/>
      <c r="AG203" s="198"/>
      <c r="AH203" s="193"/>
      <c r="AI203" s="120"/>
      <c r="AJ203" s="70"/>
      <c r="AK203" s="71"/>
      <c r="AL203" s="135"/>
    </row>
    <row r="204" spans="2:39" ht="15" x14ac:dyDescent="0.2">
      <c r="B204" s="28"/>
      <c r="C204" s="30" t="s">
        <v>10</v>
      </c>
      <c r="D204" s="76"/>
      <c r="E204" s="155"/>
      <c r="F204" s="231"/>
      <c r="G204" s="73"/>
      <c r="H204" s="74"/>
      <c r="I204" s="75"/>
      <c r="J204" s="74"/>
      <c r="K204" s="75"/>
      <c r="L204" s="74"/>
      <c r="M204" s="79"/>
      <c r="N204" s="80"/>
      <c r="O204" s="75"/>
      <c r="P204" s="74"/>
      <c r="Q204" s="75"/>
      <c r="R204" s="74"/>
      <c r="S204" s="75"/>
      <c r="T204" s="74"/>
      <c r="U204" s="75"/>
      <c r="V204" s="74"/>
      <c r="W204" s="75"/>
      <c r="X204" s="74"/>
      <c r="Y204" s="75"/>
      <c r="Z204" s="74"/>
      <c r="AA204" s="75"/>
      <c r="AB204" s="74"/>
      <c r="AC204" s="75"/>
      <c r="AD204" s="74"/>
      <c r="AE204" s="75"/>
      <c r="AF204" s="106"/>
      <c r="AG204" s="198"/>
      <c r="AH204" s="193"/>
      <c r="AI204" s="121"/>
      <c r="AJ204" s="74"/>
      <c r="AK204" s="75"/>
      <c r="AL204" s="136"/>
    </row>
    <row r="205" spans="2:39" x14ac:dyDescent="0.15">
      <c r="B205" s="28"/>
      <c r="C205" s="29" t="s">
        <v>11</v>
      </c>
      <c r="D205" s="72"/>
      <c r="E205" s="153"/>
      <c r="F205" s="164"/>
      <c r="G205" s="69"/>
      <c r="H205" s="70"/>
      <c r="I205" s="71"/>
      <c r="J205" s="70"/>
      <c r="K205" s="71"/>
      <c r="L205" s="70"/>
      <c r="M205" s="79"/>
      <c r="N205" s="80"/>
      <c r="O205" s="71"/>
      <c r="P205" s="70"/>
      <c r="Q205" s="71"/>
      <c r="R205" s="70"/>
      <c r="S205" s="71"/>
      <c r="T205" s="70"/>
      <c r="U205" s="71"/>
      <c r="V205" s="70"/>
      <c r="W205" s="71"/>
      <c r="X205" s="70"/>
      <c r="Y205" s="71"/>
      <c r="Z205" s="70"/>
      <c r="AA205" s="71"/>
      <c r="AB205" s="70"/>
      <c r="AC205" s="71"/>
      <c r="AD205" s="70"/>
      <c r="AE205" s="71"/>
      <c r="AF205" s="105"/>
      <c r="AG205" s="198"/>
      <c r="AH205" s="198"/>
      <c r="AI205" s="120"/>
      <c r="AJ205" s="70"/>
      <c r="AK205" s="71"/>
      <c r="AL205" s="135"/>
    </row>
    <row r="206" spans="2:39" ht="15" x14ac:dyDescent="0.2">
      <c r="B206" s="28"/>
      <c r="C206" s="29" t="s">
        <v>12</v>
      </c>
      <c r="D206" s="72"/>
      <c r="E206" s="153"/>
      <c r="F206" s="164"/>
      <c r="G206" s="69"/>
      <c r="H206" s="70"/>
      <c r="I206" s="71"/>
      <c r="J206" s="70"/>
      <c r="K206" s="71"/>
      <c r="L206" s="70"/>
      <c r="M206" s="79"/>
      <c r="N206" s="80"/>
      <c r="O206" s="71"/>
      <c r="P206" s="70"/>
      <c r="Q206" s="71"/>
      <c r="R206" s="70"/>
      <c r="S206" s="71"/>
      <c r="T206" s="70"/>
      <c r="U206" s="71"/>
      <c r="V206" s="70"/>
      <c r="W206" s="71"/>
      <c r="X206" s="70"/>
      <c r="Y206" s="71"/>
      <c r="Z206" s="70"/>
      <c r="AA206" s="71"/>
      <c r="AB206" s="70"/>
      <c r="AC206" s="71"/>
      <c r="AD206" s="70"/>
      <c r="AE206" s="71"/>
      <c r="AF206" s="105"/>
      <c r="AG206" s="198"/>
      <c r="AH206" s="193"/>
      <c r="AI206" s="120"/>
      <c r="AJ206" s="70"/>
      <c r="AK206" s="71"/>
      <c r="AL206" s="135"/>
    </row>
    <row r="207" spans="2:39" x14ac:dyDescent="0.15">
      <c r="B207" s="148" t="s">
        <v>100</v>
      </c>
      <c r="C207" s="149" t="s">
        <v>39</v>
      </c>
      <c r="D207" s="276">
        <f>SUM(D195:D206)</f>
        <v>2305</v>
      </c>
      <c r="E207" s="284">
        <f>SUM(E195:E206)</f>
        <v>3997.047</v>
      </c>
      <c r="F207" s="283"/>
      <c r="G207" s="90">
        <f t="shared" ref="G207:AL207" si="180">SUM(G195:G206)</f>
        <v>57</v>
      </c>
      <c r="H207" s="114">
        <f t="shared" si="180"/>
        <v>964.947</v>
      </c>
      <c r="I207" s="279">
        <f t="shared" si="180"/>
        <v>21</v>
      </c>
      <c r="J207" s="88">
        <f t="shared" si="180"/>
        <v>340.08299999999997</v>
      </c>
      <c r="K207" s="280">
        <f t="shared" si="180"/>
        <v>804</v>
      </c>
      <c r="L207" s="114">
        <f t="shared" si="180"/>
        <v>42.223999999999997</v>
      </c>
      <c r="M207" s="279">
        <f t="shared" si="180"/>
        <v>2</v>
      </c>
      <c r="N207" s="88">
        <f t="shared" si="180"/>
        <v>8.5719999999999992</v>
      </c>
      <c r="O207" s="280">
        <f t="shared" si="180"/>
        <v>60</v>
      </c>
      <c r="P207" s="114">
        <f t="shared" si="180"/>
        <v>47.741999999999997</v>
      </c>
      <c r="Q207" s="281">
        <f t="shared" si="180"/>
        <v>8</v>
      </c>
      <c r="R207" s="242">
        <f t="shared" si="180"/>
        <v>183.49299999999999</v>
      </c>
      <c r="S207" s="280">
        <f t="shared" si="180"/>
        <v>3</v>
      </c>
      <c r="T207" s="114">
        <f t="shared" si="180"/>
        <v>2.6079999999999997</v>
      </c>
      <c r="U207" s="281">
        <f t="shared" si="180"/>
        <v>461</v>
      </c>
      <c r="V207" s="242">
        <f t="shared" si="180"/>
        <v>803.65800000000002</v>
      </c>
      <c r="W207" s="280">
        <f t="shared" si="180"/>
        <v>693</v>
      </c>
      <c r="X207" s="114">
        <f t="shared" si="180"/>
        <v>392.85900000000004</v>
      </c>
      <c r="Y207" s="281">
        <f t="shared" si="180"/>
        <v>12</v>
      </c>
      <c r="Z207" s="242">
        <f t="shared" si="180"/>
        <v>251.65699999999998</v>
      </c>
      <c r="AA207" s="280">
        <f t="shared" si="180"/>
        <v>7</v>
      </c>
      <c r="AB207" s="114">
        <f t="shared" si="180"/>
        <v>22.31</v>
      </c>
      <c r="AC207" s="281">
        <f t="shared" si="180"/>
        <v>28</v>
      </c>
      <c r="AD207" s="242">
        <f t="shared" si="180"/>
        <v>218.60499999999999</v>
      </c>
      <c r="AE207" s="280">
        <f t="shared" si="180"/>
        <v>149</v>
      </c>
      <c r="AF207" s="107">
        <f t="shared" si="180"/>
        <v>718.28899999999999</v>
      </c>
      <c r="AG207" s="197"/>
      <c r="AH207" s="197"/>
      <c r="AI207" s="87">
        <f t="shared" si="180"/>
        <v>388</v>
      </c>
      <c r="AJ207" s="114">
        <f t="shared" si="180"/>
        <v>3457.768</v>
      </c>
      <c r="AK207" s="279">
        <f t="shared" si="180"/>
        <v>0</v>
      </c>
      <c r="AL207" s="88">
        <f t="shared" si="180"/>
        <v>114.358</v>
      </c>
    </row>
    <row r="208" spans="2:39" ht="15" thickBot="1" x14ac:dyDescent="0.2">
      <c r="B208" s="184" t="s">
        <v>90</v>
      </c>
      <c r="C208" s="186"/>
      <c r="D208" s="204">
        <f>D207/SUM(D181:D182)-1</f>
        <v>0.12990196078431371</v>
      </c>
      <c r="E208" s="205">
        <f t="shared" ref="E208:AL208" si="181">E207/SUM(E181:E182)-1</f>
        <v>0.1436563726404676</v>
      </c>
      <c r="F208" s="176"/>
      <c r="G208" s="204">
        <f t="shared" si="181"/>
        <v>1.375</v>
      </c>
      <c r="H208" s="206">
        <f t="shared" si="181"/>
        <v>-0.4287523265561286</v>
      </c>
      <c r="I208" s="232">
        <f t="shared" si="181"/>
        <v>-0.30000000000000004</v>
      </c>
      <c r="J208" s="176">
        <f t="shared" si="181"/>
        <v>-0.27187845907135788</v>
      </c>
      <c r="K208" s="232">
        <f t="shared" si="181"/>
        <v>-0.12608695652173918</v>
      </c>
      <c r="L208" s="206">
        <f t="shared" si="181"/>
        <v>-0.32548443265866878</v>
      </c>
      <c r="M208" s="176">
        <f t="shared" si="181"/>
        <v>-0.33333333333333337</v>
      </c>
      <c r="N208" s="206">
        <f t="shared" si="181"/>
        <v>-0.70394418733162945</v>
      </c>
      <c r="O208" s="232">
        <f t="shared" si="181"/>
        <v>-0.15492957746478875</v>
      </c>
      <c r="P208" s="176">
        <f t="shared" si="181"/>
        <v>1.8350356294536816</v>
      </c>
      <c r="Q208" s="232">
        <f t="shared" si="181"/>
        <v>-0.91111111111111109</v>
      </c>
      <c r="R208" s="206">
        <f t="shared" si="181"/>
        <v>1.2073283691611829</v>
      </c>
      <c r="S208" s="176">
        <f t="shared" si="181"/>
        <v>-0.8</v>
      </c>
      <c r="T208" s="206">
        <f t="shared" si="181"/>
        <v>-0.91570509712660397</v>
      </c>
      <c r="U208" s="232">
        <f t="shared" si="181"/>
        <v>0.51644736842105265</v>
      </c>
      <c r="V208" s="176">
        <f t="shared" si="181"/>
        <v>6.1760304307450538</v>
      </c>
      <c r="W208" s="232">
        <f t="shared" si="181"/>
        <v>1.056379821958457</v>
      </c>
      <c r="X208" s="206">
        <f t="shared" si="181"/>
        <v>0.27729117084780164</v>
      </c>
      <c r="Y208" s="176">
        <f t="shared" si="181"/>
        <v>0</v>
      </c>
      <c r="Z208" s="206">
        <f t="shared" si="181"/>
        <v>2.7102776180577055</v>
      </c>
      <c r="AA208" s="232">
        <f t="shared" si="181"/>
        <v>-0.22222222222222221</v>
      </c>
      <c r="AB208" s="176">
        <f t="shared" si="181"/>
        <v>0.31506041850869426</v>
      </c>
      <c r="AC208" s="232">
        <f t="shared" si="181"/>
        <v>1.1538461538461537</v>
      </c>
      <c r="AD208" s="206">
        <f t="shared" si="181"/>
        <v>8.8247593066438368E-2</v>
      </c>
      <c r="AE208" s="176">
        <f t="shared" si="181"/>
        <v>-0.29716981132075471</v>
      </c>
      <c r="AF208" s="183">
        <f t="shared" si="181"/>
        <v>0.74759376763921592</v>
      </c>
      <c r="AG208" s="271"/>
      <c r="AH208" s="282"/>
      <c r="AI208" s="204">
        <f t="shared" si="181"/>
        <v>8.98876404494382E-2</v>
      </c>
      <c r="AJ208" s="206">
        <f t="shared" si="181"/>
        <v>-0.15565654062118839</v>
      </c>
      <c r="AK208" s="232"/>
      <c r="AL208" s="176">
        <f t="shared" si="181"/>
        <v>0.60841068917018282</v>
      </c>
      <c r="AM208" s="275"/>
    </row>
  </sheetData>
  <phoneticPr fontId="12"/>
  <printOptions horizontalCentered="1" verticalCentered="1"/>
  <pageMargins left="0" right="0" top="0" bottom="0" header="0" footer="0"/>
  <pageSetup paperSize="8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貿易統計－輸入</vt:lpstr>
      <vt:lpstr>'貿易統計－輸入'!Print_Area</vt:lpstr>
      <vt:lpstr>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dc:description>統計要覧用　機種別輸出入統計　94年と95年入力済み。　1996.2.9</dc:description>
  <cp:lastModifiedBy>user5</cp:lastModifiedBy>
  <cp:lastPrinted>2012-10-25T07:27:24Z</cp:lastPrinted>
  <dcterms:created xsi:type="dcterms:W3CDTF">2003-02-20T01:42:16Z</dcterms:created>
  <dcterms:modified xsi:type="dcterms:W3CDTF">2016-03-30T07:03:41Z</dcterms:modified>
</cp:coreProperties>
</file>