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1520" windowHeight="9645" tabRatio="884" activeTab="1"/>
  </bookViews>
  <sheets>
    <sheet name="長期暦年受注グラフ" sheetId="15" r:id="rId1"/>
    <sheet name="暦年・年度グラフ" sheetId="16" r:id="rId2"/>
    <sheet name="総括推移表" sheetId="17" r:id="rId3"/>
  </sheets>
  <externalReferences>
    <externalReference r:id="rId4"/>
  </externalReferences>
  <definedNames>
    <definedName name="_xlnm.Print_Area" localSheetId="2">総括推移表!$A$1:$AE$36</definedName>
    <definedName name="_xlnm.Print_Area" localSheetId="0">長期暦年受注グラフ!$A$1:$M$60</definedName>
    <definedName name="_xlnm.Print_Area" localSheetId="1">暦年・年度グラフ!$A$1:$N$51</definedName>
  </definedNames>
  <calcPr calcId="145621"/>
</workbook>
</file>

<file path=xl/calcChain.xml><?xml version="1.0" encoding="utf-8"?>
<calcChain xmlns="http://schemas.openxmlformats.org/spreadsheetml/2006/main">
  <c r="AC36" i="17" l="1"/>
  <c r="Z36" i="17"/>
  <c r="V36" i="17"/>
  <c r="AE36" i="17" s="1"/>
  <c r="R36" i="17"/>
  <c r="N36" i="17"/>
  <c r="H36" i="17"/>
  <c r="D36" i="17"/>
  <c r="AC21" i="17"/>
  <c r="Z21" i="17"/>
  <c r="V21" i="17"/>
  <c r="AE21" i="17" s="1"/>
  <c r="R21" i="17"/>
  <c r="N21" i="17"/>
  <c r="H21" i="17"/>
  <c r="D21" i="17"/>
  <c r="C83" i="16"/>
  <c r="C68" i="16"/>
  <c r="H68" i="16"/>
  <c r="I68" i="16"/>
  <c r="H83" i="16"/>
  <c r="C94" i="15"/>
  <c r="I94" i="15"/>
  <c r="H94" i="15"/>
  <c r="AD36" i="17" l="1"/>
  <c r="I83" i="16" s="1"/>
  <c r="AD21" i="17"/>
  <c r="I93" i="15"/>
  <c r="H93" i="15"/>
  <c r="C93" i="15"/>
  <c r="G94" i="15" s="1"/>
  <c r="N35" i="17" l="1"/>
  <c r="V35" i="17"/>
  <c r="AC35" i="17"/>
  <c r="Z35" i="17"/>
  <c r="R35" i="17"/>
  <c r="H35" i="17"/>
  <c r="D35" i="17"/>
  <c r="E36" i="17" s="1"/>
  <c r="AC20" i="17"/>
  <c r="Z20" i="17"/>
  <c r="V20" i="17"/>
  <c r="R20" i="17"/>
  <c r="N20" i="17"/>
  <c r="H20" i="17"/>
  <c r="D20" i="17"/>
  <c r="E21" i="17" s="1"/>
  <c r="H82" i="16"/>
  <c r="C82" i="16"/>
  <c r="G83" i="16" s="1"/>
  <c r="H67" i="16"/>
  <c r="C67" i="16"/>
  <c r="G68" i="16" s="1"/>
  <c r="AE20" i="17" l="1"/>
  <c r="W21" i="17"/>
  <c r="AE35" i="17"/>
  <c r="W36" i="17"/>
  <c r="AD20" i="17"/>
  <c r="I67" i="16" s="1"/>
  <c r="AD35" i="17"/>
  <c r="I82" i="16" s="1"/>
  <c r="AE34" i="17"/>
  <c r="V34" i="17"/>
  <c r="W35" i="17" s="1"/>
  <c r="D34" i="17"/>
  <c r="E34" i="17" s="1"/>
  <c r="H34" i="17"/>
  <c r="D19" i="17"/>
  <c r="E20" i="17" s="1"/>
  <c r="V19" i="17"/>
  <c r="E35" i="17" l="1"/>
  <c r="AE19" i="17"/>
  <c r="W20" i="17"/>
  <c r="C81" i="16"/>
  <c r="G82" i="16" s="1"/>
  <c r="C80" i="16"/>
  <c r="C92" i="15"/>
  <c r="G93" i="15" s="1"/>
  <c r="I92" i="15" l="1"/>
  <c r="H92" i="15"/>
  <c r="G90" i="15"/>
  <c r="G92" i="15"/>
  <c r="C66" i="16" l="1"/>
  <c r="G67" i="16" s="1"/>
  <c r="R19" i="17" l="1"/>
  <c r="R34" i="17"/>
  <c r="AC19" i="17"/>
  <c r="AC34" i="17"/>
  <c r="Z19" i="17"/>
  <c r="Z34" i="17"/>
  <c r="N19" i="17"/>
  <c r="N34" i="17"/>
  <c r="H19" i="17"/>
  <c r="E19" i="17" s="1"/>
  <c r="W34" i="17" l="1"/>
  <c r="AD34" i="17"/>
  <c r="W19" i="17"/>
  <c r="AD19" i="17"/>
  <c r="G81" i="16"/>
  <c r="H81" i="16"/>
  <c r="H66" i="16"/>
  <c r="H80" i="16" l="1"/>
  <c r="G80" i="16"/>
  <c r="G66" i="16" l="1"/>
  <c r="I90" i="15"/>
  <c r="H90" i="15"/>
  <c r="C88" i="15"/>
  <c r="I88" i="15"/>
  <c r="H88" i="15"/>
  <c r="I87" i="15"/>
  <c r="H87" i="15"/>
  <c r="C87" i="15"/>
  <c r="C86" i="15"/>
  <c r="G87" i="15"/>
  <c r="I65" i="15"/>
  <c r="I66" i="15"/>
  <c r="I67" i="15"/>
  <c r="I68" i="15"/>
  <c r="I69" i="15"/>
  <c r="I70" i="15"/>
  <c r="I71" i="15"/>
  <c r="I72" i="15"/>
  <c r="I73" i="15"/>
  <c r="I74" i="15"/>
  <c r="I75" i="15"/>
  <c r="I76" i="15"/>
  <c r="I77" i="15"/>
  <c r="I78" i="15"/>
  <c r="I79" i="15"/>
  <c r="I80" i="15"/>
  <c r="I81" i="15"/>
  <c r="I82" i="15"/>
  <c r="I83" i="15"/>
  <c r="I84" i="15"/>
  <c r="I85" i="15"/>
  <c r="I86" i="15"/>
  <c r="I64" i="15"/>
  <c r="H65" i="15"/>
  <c r="H66" i="15"/>
  <c r="H67" i="15"/>
  <c r="H68" i="15"/>
  <c r="H69" i="15"/>
  <c r="H70" i="15"/>
  <c r="H71" i="15"/>
  <c r="H72" i="15"/>
  <c r="H73" i="15"/>
  <c r="H74" i="15"/>
  <c r="H75" i="15"/>
  <c r="H76" i="15"/>
  <c r="H77" i="15"/>
  <c r="H78" i="15"/>
  <c r="H79" i="15"/>
  <c r="H80" i="15"/>
  <c r="H81" i="15"/>
  <c r="H82" i="15"/>
  <c r="H83" i="15"/>
  <c r="H84" i="15"/>
  <c r="H85" i="15"/>
  <c r="H86" i="15"/>
  <c r="H64" i="15"/>
  <c r="C66" i="15"/>
  <c r="C65" i="15"/>
  <c r="G66" i="15"/>
  <c r="C67" i="15"/>
  <c r="G67" i="15"/>
  <c r="C68" i="15"/>
  <c r="G68" i="15"/>
  <c r="C69" i="15"/>
  <c r="G69" i="15"/>
  <c r="C70" i="15"/>
  <c r="G70" i="15"/>
  <c r="C71" i="15"/>
  <c r="G71" i="15"/>
  <c r="C72" i="15"/>
  <c r="G72" i="15"/>
  <c r="C73" i="15"/>
  <c r="G73" i="15"/>
  <c r="C74" i="15"/>
  <c r="G74" i="15"/>
  <c r="C75" i="15"/>
  <c r="G75" i="15"/>
  <c r="C76" i="15"/>
  <c r="G76" i="15"/>
  <c r="C77" i="15"/>
  <c r="G77" i="15"/>
  <c r="C78" i="15"/>
  <c r="G78" i="15"/>
  <c r="C79" i="15"/>
  <c r="G79" i="15"/>
  <c r="C80" i="15"/>
  <c r="G80" i="15"/>
  <c r="C81" i="15"/>
  <c r="G81" i="15"/>
  <c r="C82" i="15"/>
  <c r="G82" i="15"/>
  <c r="C83" i="15"/>
  <c r="G83" i="15"/>
  <c r="C84" i="15"/>
  <c r="G84" i="15"/>
  <c r="C85" i="15"/>
  <c r="G85" i="15"/>
  <c r="G86" i="15"/>
  <c r="C64" i="15"/>
  <c r="G65" i="15" s="1"/>
  <c r="G88" i="15"/>
</calcChain>
</file>

<file path=xl/sharedStrings.xml><?xml version="1.0" encoding="utf-8"?>
<sst xmlns="http://schemas.openxmlformats.org/spreadsheetml/2006/main" count="187" uniqueCount="117">
  <si>
    <t>金額（百万円）</t>
    <rPh sb="3" eb="6">
      <t>ヒャクマンエン</t>
    </rPh>
    <phoneticPr fontId="3"/>
  </si>
  <si>
    <t>合計</t>
    <rPh sb="0" eb="2">
      <t>ゴウケイ</t>
    </rPh>
    <phoneticPr fontId="3"/>
  </si>
  <si>
    <t>前年同期伸率</t>
    <rPh sb="0" eb="2">
      <t>ゼンネン</t>
    </rPh>
    <rPh sb="2" eb="4">
      <t>ドウキ</t>
    </rPh>
    <rPh sb="4" eb="6">
      <t>ノビリツ</t>
    </rPh>
    <phoneticPr fontId="3"/>
  </si>
  <si>
    <t>プレス系機械</t>
    <rPh sb="3" eb="4">
      <t>ケイ</t>
    </rPh>
    <rPh sb="4" eb="6">
      <t>キカイ</t>
    </rPh>
    <phoneticPr fontId="3"/>
  </si>
  <si>
    <t>板金系機械</t>
    <rPh sb="0" eb="2">
      <t>バンキン</t>
    </rPh>
    <rPh sb="2" eb="3">
      <t>ケイ</t>
    </rPh>
    <rPh sb="3" eb="5">
      <t>キカイ</t>
    </rPh>
    <phoneticPr fontId="3"/>
  </si>
  <si>
    <t>プレス系比率</t>
    <rPh sb="3" eb="4">
      <t>ケイ</t>
    </rPh>
    <rPh sb="4" eb="6">
      <t>ヒリツ</t>
    </rPh>
    <phoneticPr fontId="3"/>
  </si>
  <si>
    <t>部品・金型・サービス</t>
    <rPh sb="0" eb="2">
      <t>ブヒン</t>
    </rPh>
    <rPh sb="3" eb="5">
      <t>カナガタ</t>
    </rPh>
    <phoneticPr fontId="3"/>
  </si>
  <si>
    <t>1986年</t>
    <rPh sb="4" eb="5">
      <t>ネン</t>
    </rPh>
    <phoneticPr fontId="3"/>
  </si>
  <si>
    <t>1987年</t>
    <phoneticPr fontId="3"/>
  </si>
  <si>
    <t>1988年</t>
    <phoneticPr fontId="3"/>
  </si>
  <si>
    <t>1989年</t>
    <phoneticPr fontId="3"/>
  </si>
  <si>
    <r>
      <t>19</t>
    </r>
    <r>
      <rPr>
        <sz val="11"/>
        <rFont val="ＭＳ Ｐゴシック"/>
        <family val="3"/>
        <charset val="128"/>
      </rPr>
      <t>90</t>
    </r>
    <r>
      <rPr>
        <sz val="11"/>
        <rFont val="ＭＳ Ｐゴシック"/>
        <family val="3"/>
        <charset val="128"/>
      </rPr>
      <t>年</t>
    </r>
    <phoneticPr fontId="3"/>
  </si>
  <si>
    <t>1991年</t>
    <phoneticPr fontId="3"/>
  </si>
  <si>
    <t>1992年</t>
    <phoneticPr fontId="3"/>
  </si>
  <si>
    <t>1993年</t>
    <phoneticPr fontId="3"/>
  </si>
  <si>
    <t>1994年</t>
    <phoneticPr fontId="3"/>
  </si>
  <si>
    <t>1995年</t>
    <phoneticPr fontId="3"/>
  </si>
  <si>
    <t>1996年</t>
    <phoneticPr fontId="3"/>
  </si>
  <si>
    <t>1997年</t>
    <phoneticPr fontId="3"/>
  </si>
  <si>
    <t>1998年</t>
    <phoneticPr fontId="3"/>
  </si>
  <si>
    <t>1999年</t>
    <phoneticPr fontId="3"/>
  </si>
  <si>
    <t>2000年</t>
    <phoneticPr fontId="3"/>
  </si>
  <si>
    <t>2001年</t>
    <phoneticPr fontId="3"/>
  </si>
  <si>
    <t>2002年</t>
    <phoneticPr fontId="3"/>
  </si>
  <si>
    <t>2003年</t>
    <phoneticPr fontId="3"/>
  </si>
  <si>
    <t>2004年</t>
    <phoneticPr fontId="3"/>
  </si>
  <si>
    <t>2005年</t>
    <phoneticPr fontId="3"/>
  </si>
  <si>
    <t>2006年</t>
    <phoneticPr fontId="3"/>
  </si>
  <si>
    <t>2007年</t>
    <rPh sb="4" eb="5">
      <t>ネン</t>
    </rPh>
    <phoneticPr fontId="3"/>
  </si>
  <si>
    <t>2008年</t>
    <rPh sb="4" eb="5">
      <t>ネン</t>
    </rPh>
    <phoneticPr fontId="3"/>
  </si>
  <si>
    <t>機種国内</t>
    <rPh sb="0" eb="2">
      <t>キシュ</t>
    </rPh>
    <rPh sb="2" eb="4">
      <t>コクナイ</t>
    </rPh>
    <phoneticPr fontId="3"/>
  </si>
  <si>
    <t>一般社団法人 日本鍛圧機械工業会</t>
    <rPh sb="0" eb="2">
      <t>イッパン</t>
    </rPh>
    <rPh sb="2" eb="4">
      <t>シャダン</t>
    </rPh>
    <rPh sb="4" eb="6">
      <t>ホウジン</t>
    </rPh>
    <rPh sb="7" eb="9">
      <t>ニホン</t>
    </rPh>
    <rPh sb="9" eb="11">
      <t>タンアツ</t>
    </rPh>
    <rPh sb="11" eb="13">
      <t>キカイ</t>
    </rPh>
    <rPh sb="13" eb="16">
      <t>コウギョウカイ</t>
    </rPh>
    <phoneticPr fontId="3"/>
  </si>
  <si>
    <t>2009年</t>
    <rPh sb="4" eb="5">
      <t>ネン</t>
    </rPh>
    <phoneticPr fontId="3"/>
  </si>
  <si>
    <t>2010年</t>
    <rPh sb="4" eb="5">
      <t>ネン</t>
    </rPh>
    <phoneticPr fontId="3"/>
  </si>
  <si>
    <t>輸出比率</t>
    <rPh sb="0" eb="2">
      <t>ユシュツ</t>
    </rPh>
    <rPh sb="2" eb="4">
      <t>ヒリツ</t>
    </rPh>
    <phoneticPr fontId="3"/>
  </si>
  <si>
    <t>2011年</t>
    <rPh sb="4" eb="5">
      <t>ネン</t>
    </rPh>
    <phoneticPr fontId="3"/>
  </si>
  <si>
    <t>機種輸出</t>
    <rPh sb="0" eb="2">
      <t>キシュ</t>
    </rPh>
    <rPh sb="2" eb="4">
      <t>ユシュツ</t>
    </rPh>
    <phoneticPr fontId="3"/>
  </si>
  <si>
    <t>機種別</t>
    <rPh sb="0" eb="2">
      <t>キシュ</t>
    </rPh>
    <rPh sb="2" eb="3">
      <t>ベツ</t>
    </rPh>
    <phoneticPr fontId="3"/>
  </si>
  <si>
    <t>概　況</t>
    <rPh sb="0" eb="1">
      <t>オオムネ</t>
    </rPh>
    <rPh sb="2" eb="3">
      <t>キョウ</t>
    </rPh>
    <phoneticPr fontId="3"/>
  </si>
  <si>
    <t>輸　出</t>
    <rPh sb="0" eb="1">
      <t>ユ</t>
    </rPh>
    <rPh sb="2" eb="3">
      <t>デ</t>
    </rPh>
    <phoneticPr fontId="3"/>
  </si>
  <si>
    <t>国　内</t>
    <rPh sb="0" eb="1">
      <t>クニ</t>
    </rPh>
    <rPh sb="2" eb="3">
      <t>ウチ</t>
    </rPh>
    <phoneticPr fontId="3"/>
  </si>
  <si>
    <t>2012年</t>
    <rPh sb="4" eb="5">
      <t>ネン</t>
    </rPh>
    <phoneticPr fontId="3"/>
  </si>
  <si>
    <t>2003暦年</t>
  </si>
  <si>
    <t>2004暦年</t>
  </si>
  <si>
    <t>2005暦年</t>
  </si>
  <si>
    <t>2006暦年</t>
  </si>
  <si>
    <t>2007暦年</t>
  </si>
  <si>
    <t>2008暦年</t>
  </si>
  <si>
    <t>2009暦年</t>
  </si>
  <si>
    <t>2010暦年</t>
    <rPh sb="4" eb="6">
      <t>レキネン</t>
    </rPh>
    <phoneticPr fontId="3"/>
  </si>
  <si>
    <t>2011暦年</t>
    <rPh sb="0" eb="6">
      <t>レキネン</t>
    </rPh>
    <phoneticPr fontId="3"/>
  </si>
  <si>
    <t>2012暦年</t>
    <rPh sb="4" eb="6">
      <t>レキネン</t>
    </rPh>
    <phoneticPr fontId="3"/>
  </si>
  <si>
    <t>2003年度</t>
  </si>
  <si>
    <t>2004年度</t>
  </si>
  <si>
    <t>2005年度</t>
  </si>
  <si>
    <t>2006年度</t>
  </si>
  <si>
    <t>2007年度</t>
  </si>
  <si>
    <t>2008年度</t>
  </si>
  <si>
    <t>2009年度</t>
  </si>
  <si>
    <t>2010年度</t>
    <rPh sb="4" eb="6">
      <t>ネンド</t>
    </rPh>
    <phoneticPr fontId="3"/>
  </si>
  <si>
    <t>2011年度</t>
    <rPh sb="5" eb="6">
      <t>ネンド</t>
    </rPh>
    <phoneticPr fontId="3"/>
  </si>
  <si>
    <t>2012年度</t>
    <rPh sb="4" eb="6">
      <t>ネンド</t>
    </rPh>
    <phoneticPr fontId="3"/>
  </si>
  <si>
    <t xml:space="preserve">  　受注 総合計</t>
    <rPh sb="3" eb="5">
      <t>ジュチュウ</t>
    </rPh>
    <rPh sb="6" eb="7">
      <t>ソウ</t>
    </rPh>
    <rPh sb="7" eb="9">
      <t>ゴウケイ</t>
    </rPh>
    <phoneticPr fontId="3"/>
  </si>
  <si>
    <t>プレス系機械　＋　板金系機械　合計</t>
    <rPh sb="3" eb="4">
      <t>ケイ</t>
    </rPh>
    <rPh sb="4" eb="6">
      <t>キカイ</t>
    </rPh>
    <rPh sb="9" eb="11">
      <t>バンキン</t>
    </rPh>
    <rPh sb="11" eb="12">
      <t>ケイ</t>
    </rPh>
    <rPh sb="12" eb="14">
      <t>キカイ</t>
    </rPh>
    <rPh sb="15" eb="17">
      <t>ゴウケイ</t>
    </rPh>
    <phoneticPr fontId="3"/>
  </si>
  <si>
    <t>　　　内外合計</t>
    <rPh sb="3" eb="5">
      <t>ナイガイ</t>
    </rPh>
    <rPh sb="5" eb="7">
      <t>ゴウケイ</t>
    </rPh>
    <phoneticPr fontId="3"/>
  </si>
  <si>
    <t>　 プレス系機械</t>
    <rPh sb="5" eb="6">
      <t>ケイ</t>
    </rPh>
    <rPh sb="6" eb="8">
      <t>キカイ</t>
    </rPh>
    <phoneticPr fontId="3"/>
  </si>
  <si>
    <t>国内</t>
    <rPh sb="0" eb="2">
      <t>コクナイ</t>
    </rPh>
    <phoneticPr fontId="3"/>
  </si>
  <si>
    <t>輸出</t>
    <rPh sb="0" eb="2">
      <t>ユシュツ</t>
    </rPh>
    <phoneticPr fontId="3"/>
  </si>
  <si>
    <t>　　板金系機械</t>
    <rPh sb="2" eb="4">
      <t>バンキン</t>
    </rPh>
    <rPh sb="4" eb="5">
      <t>ケイ</t>
    </rPh>
    <rPh sb="5" eb="7">
      <t>キカイ</t>
    </rPh>
    <phoneticPr fontId="3"/>
  </si>
  <si>
    <t>機械合計</t>
    <rPh sb="0" eb="2">
      <t>キカイ</t>
    </rPh>
    <rPh sb="2" eb="4">
      <t>ゴウケイ</t>
    </rPh>
    <phoneticPr fontId="3"/>
  </si>
  <si>
    <t>プレス系</t>
    <rPh sb="3" eb="4">
      <t>ケイ</t>
    </rPh>
    <phoneticPr fontId="3"/>
  </si>
  <si>
    <t>伸率％</t>
    <rPh sb="0" eb="2">
      <t>ノビリツ</t>
    </rPh>
    <phoneticPr fontId="3"/>
  </si>
  <si>
    <t>比率</t>
    <rPh sb="0" eb="2">
      <t>ヒリツ</t>
    </rPh>
    <phoneticPr fontId="3"/>
  </si>
  <si>
    <t>伸率％</t>
    <rPh sb="0" eb="1">
      <t>ノ</t>
    </rPh>
    <rPh sb="1" eb="2">
      <t>リツ</t>
    </rPh>
    <phoneticPr fontId="3"/>
  </si>
  <si>
    <t>伸率％</t>
    <rPh sb="0" eb="2">
      <t>シンリツ</t>
    </rPh>
    <phoneticPr fontId="3"/>
  </si>
  <si>
    <t>暦　年</t>
    <rPh sb="0" eb="1">
      <t>レキ</t>
    </rPh>
    <rPh sb="2" eb="3">
      <t>ネン</t>
    </rPh>
    <phoneticPr fontId="3"/>
  </si>
  <si>
    <t>台数</t>
    <rPh sb="0" eb="2">
      <t>ダイスウ</t>
    </rPh>
    <phoneticPr fontId="3"/>
  </si>
  <si>
    <t>金額</t>
    <rPh sb="0" eb="2">
      <t>キンガク</t>
    </rPh>
    <phoneticPr fontId="3"/>
  </si>
  <si>
    <t>　金額</t>
    <rPh sb="1" eb="3">
      <t>キンガク</t>
    </rPh>
    <phoneticPr fontId="3"/>
  </si>
  <si>
    <t>2009暦年</t>
    <rPh sb="4" eb="6">
      <t>レキネン</t>
    </rPh>
    <phoneticPr fontId="3"/>
  </si>
  <si>
    <t>2011暦年</t>
    <rPh sb="4" eb="5">
      <t>レキ</t>
    </rPh>
    <phoneticPr fontId="3"/>
  </si>
  <si>
    <t>2012暦年</t>
    <rPh sb="4" eb="5">
      <t>レキ</t>
    </rPh>
    <rPh sb="5" eb="6">
      <t>ネン</t>
    </rPh>
    <phoneticPr fontId="3"/>
  </si>
  <si>
    <t>2008年度</t>
    <rPh sb="5" eb="6">
      <t>ド</t>
    </rPh>
    <phoneticPr fontId="3"/>
  </si>
  <si>
    <t>2009年度</t>
    <rPh sb="4" eb="6">
      <t>ネンド</t>
    </rPh>
    <phoneticPr fontId="3"/>
  </si>
  <si>
    <t>2010年度</t>
    <rPh sb="4" eb="5">
      <t>ネン</t>
    </rPh>
    <rPh sb="5" eb="6">
      <t>ド</t>
    </rPh>
    <phoneticPr fontId="3"/>
  </si>
  <si>
    <t>2011年度</t>
    <rPh sb="4" eb="5">
      <t>ネン</t>
    </rPh>
    <rPh sb="5" eb="6">
      <t>ド</t>
    </rPh>
    <phoneticPr fontId="3"/>
  </si>
  <si>
    <t>2012年度</t>
    <rPh sb="5" eb="6">
      <t>ド</t>
    </rPh>
    <phoneticPr fontId="3"/>
  </si>
  <si>
    <t>ｻｰﾎﾞ</t>
    <phoneticPr fontId="3"/>
  </si>
  <si>
    <t>　サービス等   　</t>
    <phoneticPr fontId="3"/>
  </si>
  <si>
    <t>部品金型</t>
    <phoneticPr fontId="3"/>
  </si>
  <si>
    <t>鍛圧機械 全会員受注　総括推移表 予想</t>
    <rPh sb="0" eb="1">
      <t>キタ</t>
    </rPh>
    <rPh sb="1" eb="2">
      <t>アツ</t>
    </rPh>
    <rPh sb="2" eb="3">
      <t>キ</t>
    </rPh>
    <rPh sb="3" eb="4">
      <t>カセ</t>
    </rPh>
    <rPh sb="5" eb="6">
      <t>ゼン</t>
    </rPh>
    <rPh sb="6" eb="8">
      <t>カイイン</t>
    </rPh>
    <rPh sb="8" eb="9">
      <t>ウケ</t>
    </rPh>
    <rPh sb="9" eb="10">
      <t>チュウ</t>
    </rPh>
    <rPh sb="11" eb="13">
      <t>ソウカツ</t>
    </rPh>
    <rPh sb="13" eb="15">
      <t>スイイ</t>
    </rPh>
    <rPh sb="15" eb="16">
      <t>ヒョウ</t>
    </rPh>
    <rPh sb="17" eb="19">
      <t>ヨソウ</t>
    </rPh>
    <phoneticPr fontId="3"/>
  </si>
  <si>
    <t>2013年</t>
    <rPh sb="4" eb="5">
      <t>ネン</t>
    </rPh>
    <phoneticPr fontId="3"/>
  </si>
  <si>
    <t>2013暦年</t>
    <rPh sb="4" eb="6">
      <t>レキネン</t>
    </rPh>
    <phoneticPr fontId="3"/>
  </si>
  <si>
    <t>2013暦年</t>
    <phoneticPr fontId="3"/>
  </si>
  <si>
    <t>2013年度</t>
    <rPh sb="4" eb="6">
      <t>ネンド</t>
    </rPh>
    <phoneticPr fontId="3"/>
  </si>
  <si>
    <t>2013年度</t>
    <phoneticPr fontId="3"/>
  </si>
  <si>
    <t>2014年</t>
    <rPh sb="4" eb="5">
      <t>ネン</t>
    </rPh>
    <phoneticPr fontId="3"/>
  </si>
  <si>
    <t>2014暦年</t>
    <rPh sb="4" eb="6">
      <t>レキネン</t>
    </rPh>
    <phoneticPr fontId="3"/>
  </si>
  <si>
    <t>2014年度</t>
    <rPh sb="4" eb="6">
      <t>ネンド</t>
    </rPh>
    <phoneticPr fontId="3"/>
  </si>
  <si>
    <t>2016年予想</t>
    <rPh sb="4" eb="5">
      <t>ネン</t>
    </rPh>
    <rPh sb="5" eb="7">
      <t>ヨソウ</t>
    </rPh>
    <phoneticPr fontId="3"/>
  </si>
  <si>
    <t>2016暦年予想</t>
    <rPh sb="4" eb="5">
      <t>レキ</t>
    </rPh>
    <rPh sb="5" eb="6">
      <t>ネン</t>
    </rPh>
    <rPh sb="6" eb="8">
      <t>ヨソウ</t>
    </rPh>
    <phoneticPr fontId="3"/>
  </si>
  <si>
    <t>2016年度予想</t>
    <rPh sb="4" eb="6">
      <t>ネンド</t>
    </rPh>
    <rPh sb="6" eb="8">
      <t>ヨソウ</t>
    </rPh>
    <phoneticPr fontId="3"/>
  </si>
  <si>
    <t>2016暦年予想</t>
    <rPh sb="4" eb="6">
      <t>レキネン</t>
    </rPh>
    <rPh sb="6" eb="8">
      <t>ヨソウ</t>
    </rPh>
    <phoneticPr fontId="3"/>
  </si>
  <si>
    <t>2016年度予想</t>
    <rPh sb="4" eb="5">
      <t>ネン</t>
    </rPh>
    <rPh sb="5" eb="6">
      <t>ド</t>
    </rPh>
    <rPh sb="6" eb="8">
      <t>ヨソウ</t>
    </rPh>
    <phoneticPr fontId="3"/>
  </si>
  <si>
    <t>2016暦年・年度予想のコメントについては、2016暦年受注予想を参照。</t>
    <rPh sb="4" eb="6">
      <t>レキネン</t>
    </rPh>
    <rPh sb="7" eb="8">
      <t>ネン</t>
    </rPh>
    <rPh sb="8" eb="9">
      <t>ド</t>
    </rPh>
    <rPh sb="9" eb="11">
      <t>ヨソウ</t>
    </rPh>
    <rPh sb="26" eb="27">
      <t>レキ</t>
    </rPh>
    <rPh sb="27" eb="28">
      <t>ネン</t>
    </rPh>
    <rPh sb="28" eb="30">
      <t>ジュチュウ</t>
    </rPh>
    <rPh sb="30" eb="32">
      <t>ヨソウ</t>
    </rPh>
    <rPh sb="33" eb="35">
      <t>サンショウ</t>
    </rPh>
    <phoneticPr fontId="3"/>
  </si>
  <si>
    <t>日鍛工　調査統計委員会2016暦年・2016年度受注予想</t>
    <rPh sb="0" eb="2">
      <t>ニッタン</t>
    </rPh>
    <rPh sb="2" eb="3">
      <t>コウ</t>
    </rPh>
    <rPh sb="4" eb="6">
      <t>チョウサ</t>
    </rPh>
    <rPh sb="6" eb="8">
      <t>トウケイ</t>
    </rPh>
    <rPh sb="8" eb="10">
      <t>イイン</t>
    </rPh>
    <rPh sb="10" eb="11">
      <t>カイ</t>
    </rPh>
    <rPh sb="15" eb="16">
      <t>レキ</t>
    </rPh>
    <rPh sb="16" eb="17">
      <t>ネン</t>
    </rPh>
    <rPh sb="22" eb="24">
      <t>ネンド</t>
    </rPh>
    <rPh sb="24" eb="26">
      <t>ジュチュウ</t>
    </rPh>
    <rPh sb="26" eb="28">
      <t>ヨソウ</t>
    </rPh>
    <phoneticPr fontId="3"/>
  </si>
  <si>
    <t>日鍛工　調査統計委員会2016暦年受注予想</t>
    <rPh sb="0" eb="2">
      <t>ニッタン</t>
    </rPh>
    <rPh sb="2" eb="3">
      <t>コウ</t>
    </rPh>
    <rPh sb="4" eb="6">
      <t>チョウサ</t>
    </rPh>
    <rPh sb="6" eb="8">
      <t>トウケイ</t>
    </rPh>
    <rPh sb="8" eb="11">
      <t>イインカイ</t>
    </rPh>
    <rPh sb="15" eb="16">
      <t>レキ</t>
    </rPh>
    <rPh sb="16" eb="17">
      <t>ネン</t>
    </rPh>
    <rPh sb="17" eb="19">
      <t>ジュチュウ</t>
    </rPh>
    <rPh sb="19" eb="21">
      <t>ヨソウ</t>
    </rPh>
    <phoneticPr fontId="3"/>
  </si>
  <si>
    <t>2015暦年見通</t>
    <rPh sb="3" eb="5">
      <t>レキネン</t>
    </rPh>
    <rPh sb="6" eb="8">
      <t>ミトオ</t>
    </rPh>
    <phoneticPr fontId="3"/>
  </si>
  <si>
    <t>2015年度見通</t>
    <rPh sb="4" eb="6">
      <t>ネンド</t>
    </rPh>
    <rPh sb="6" eb="8">
      <t>ミトオ</t>
    </rPh>
    <phoneticPr fontId="3"/>
  </si>
  <si>
    <t>2015年見通</t>
    <rPh sb="4" eb="5">
      <t>ネン</t>
    </rPh>
    <rPh sb="5" eb="7">
      <t>ミトオ</t>
    </rPh>
    <phoneticPr fontId="3"/>
  </si>
  <si>
    <t>：2016暦年の受注予想は3,200億円、前年比5.9%減と予想。国内は補助金や設備投資促進税制等の効果に引き続き期待するも、前年を上回る力強さは期待しにくい。業種別では自動車のエコデザイン</t>
    <rPh sb="5" eb="7">
      <t>レキネン</t>
    </rPh>
    <rPh sb="8" eb="10">
      <t>ジュチュウ</t>
    </rPh>
    <rPh sb="10" eb="12">
      <t>ヨソウ</t>
    </rPh>
    <rPh sb="18" eb="20">
      <t>オクエン</t>
    </rPh>
    <rPh sb="21" eb="23">
      <t>ゼンネン</t>
    </rPh>
    <rPh sb="23" eb="24">
      <t>ヒ</t>
    </rPh>
    <rPh sb="28" eb="29">
      <t>ゲン</t>
    </rPh>
    <rPh sb="30" eb="32">
      <t>ヨソウ</t>
    </rPh>
    <rPh sb="33" eb="35">
      <t>コクナイ</t>
    </rPh>
    <rPh sb="36" eb="39">
      <t>ホジョキン</t>
    </rPh>
    <rPh sb="40" eb="42">
      <t>セツビ</t>
    </rPh>
    <rPh sb="42" eb="44">
      <t>トウシ</t>
    </rPh>
    <rPh sb="44" eb="46">
      <t>ソクシン</t>
    </rPh>
    <rPh sb="46" eb="48">
      <t>ゼイセイ</t>
    </rPh>
    <rPh sb="48" eb="49">
      <t>トウ</t>
    </rPh>
    <rPh sb="50" eb="52">
      <t>コウカ</t>
    </rPh>
    <rPh sb="53" eb="54">
      <t>ヒ</t>
    </rPh>
    <rPh sb="55" eb="56">
      <t>ツヅ</t>
    </rPh>
    <rPh sb="57" eb="59">
      <t>キタイ</t>
    </rPh>
    <rPh sb="63" eb="64">
      <t>ゼン</t>
    </rPh>
    <rPh sb="64" eb="65">
      <t>トシ</t>
    </rPh>
    <rPh sb="66" eb="68">
      <t>ウワマワ</t>
    </rPh>
    <rPh sb="69" eb="71">
      <t>チカラヅヨ</t>
    </rPh>
    <rPh sb="73" eb="75">
      <t>キタイ</t>
    </rPh>
    <rPh sb="80" eb="82">
      <t>ギョウシュ</t>
    </rPh>
    <rPh sb="82" eb="83">
      <t>ベツ</t>
    </rPh>
    <rPh sb="85" eb="88">
      <t>ジドウシャ</t>
    </rPh>
    <phoneticPr fontId="3"/>
  </si>
  <si>
    <t>　に伴う小型部品も含めた戦略的投資による更新需要、ｵﾘﾝﾋﾟｯｸ関連で、建築・インフラ関連を中心に、鉄道車両、食品機械等が好調を維持すると思われる。海外は北米が堅調に推移するも、中国の</t>
    <rPh sb="2" eb="3">
      <t>トモナ</t>
    </rPh>
    <rPh sb="4" eb="6">
      <t>コガタ</t>
    </rPh>
    <rPh sb="6" eb="8">
      <t>ブヒン</t>
    </rPh>
    <rPh sb="9" eb="10">
      <t>フク</t>
    </rPh>
    <rPh sb="12" eb="15">
      <t>センリャクテキ</t>
    </rPh>
    <rPh sb="15" eb="17">
      <t>トウシ</t>
    </rPh>
    <rPh sb="20" eb="22">
      <t>コウシン</t>
    </rPh>
    <rPh sb="22" eb="24">
      <t>ジュヨウ</t>
    </rPh>
    <rPh sb="32" eb="34">
      <t>カンレン</t>
    </rPh>
    <rPh sb="36" eb="38">
      <t>ケンチク</t>
    </rPh>
    <rPh sb="44" eb="45">
      <t>カンレン</t>
    </rPh>
    <rPh sb="46" eb="48">
      <t>チュウシン</t>
    </rPh>
    <rPh sb="50" eb="52">
      <t>テツドウ</t>
    </rPh>
    <rPh sb="52" eb="54">
      <t>シャリョウ</t>
    </rPh>
    <rPh sb="55" eb="57">
      <t>ショクヒン</t>
    </rPh>
    <rPh sb="57" eb="59">
      <t>キカイ</t>
    </rPh>
    <rPh sb="59" eb="60">
      <t>トウ</t>
    </rPh>
    <rPh sb="61" eb="63">
      <t>コウチョウ</t>
    </rPh>
    <rPh sb="64" eb="66">
      <t>イジ</t>
    </rPh>
    <rPh sb="69" eb="70">
      <t>オモ</t>
    </rPh>
    <rPh sb="74" eb="76">
      <t>カイガイ</t>
    </rPh>
    <rPh sb="77" eb="79">
      <t>ホクベイ</t>
    </rPh>
    <rPh sb="80" eb="82">
      <t>ケンチョウ</t>
    </rPh>
    <rPh sb="83" eb="85">
      <t>スイイ</t>
    </rPh>
    <rPh sb="89" eb="91">
      <t>チュウゴク</t>
    </rPh>
    <phoneticPr fontId="3"/>
  </si>
  <si>
    <t>　の減速、東南ｱｼﾞｱの伸び悩みや欧州・ｱﾌﾘｶ地域の政治・治安の不安定要素が経済の足を引っ張ると思われるが、経済成長に舵を切ったインドには期待したい。</t>
    <rPh sb="2" eb="4">
      <t>ゲンソク</t>
    </rPh>
    <rPh sb="5" eb="7">
      <t>トウナン</t>
    </rPh>
    <rPh sb="12" eb="13">
      <t>ノ</t>
    </rPh>
    <rPh sb="14" eb="15">
      <t>ナヤ</t>
    </rPh>
    <rPh sb="17" eb="19">
      <t>オウシュウ</t>
    </rPh>
    <rPh sb="24" eb="26">
      <t>チイキ</t>
    </rPh>
    <rPh sb="28" eb="29">
      <t>・</t>
    </rPh>
    <rPh sb="29" eb="31">
      <t>チアン</t>
    </rPh>
    <rPh sb="31" eb="32">
      <t>ノ</t>
    </rPh>
    <rPh sb="32" eb="35">
      <t>フアンテイ</t>
    </rPh>
    <rPh sb="35" eb="36">
      <t>テイ</t>
    </rPh>
    <rPh sb="36" eb="38">
      <t>ヨウソ</t>
    </rPh>
    <rPh sb="39" eb="41">
      <t>ケイザイ</t>
    </rPh>
    <rPh sb="42" eb="43">
      <t>アシ</t>
    </rPh>
    <rPh sb="44" eb="45">
      <t>ヒ</t>
    </rPh>
    <rPh sb="46" eb="47">
      <t>パ</t>
    </rPh>
    <rPh sb="49" eb="50">
      <t>オモ</t>
    </rPh>
    <rPh sb="55" eb="57">
      <t>ケイザイ</t>
    </rPh>
    <rPh sb="57" eb="59">
      <t>セイチョウ</t>
    </rPh>
    <rPh sb="60" eb="61">
      <t>カジ</t>
    </rPh>
    <rPh sb="62" eb="63">
      <t>キ</t>
    </rPh>
    <rPh sb="70" eb="72">
      <t>キタイ</t>
    </rPh>
    <phoneticPr fontId="3"/>
  </si>
  <si>
    <t>：ﾌﾟﾚｽ系は1,400億円、前年比6.7%減と予想。国内は中小企業を中心に汎用機の更新需要が堅調に推移すると思われる。海外は北米（ﾒｷｼｺを含む）や中国の自動車関連の大型投資に期待。</t>
    <rPh sb="5" eb="6">
      <t>ケイ</t>
    </rPh>
    <rPh sb="12" eb="14">
      <t>オクエン</t>
    </rPh>
    <rPh sb="15" eb="18">
      <t>ゼンネンヒ</t>
    </rPh>
    <rPh sb="22" eb="23">
      <t>ゲン</t>
    </rPh>
    <rPh sb="24" eb="26">
      <t>ヨソウ</t>
    </rPh>
    <rPh sb="27" eb="29">
      <t>コクナイ</t>
    </rPh>
    <rPh sb="31" eb="32">
      <t>チュウショウ</t>
    </rPh>
    <rPh sb="32" eb="34">
      <t>キギョウ</t>
    </rPh>
    <rPh sb="35" eb="37">
      <t>チュウシン</t>
    </rPh>
    <rPh sb="38" eb="40">
      <t>ハンヨウ</t>
    </rPh>
    <rPh sb="40" eb="41">
      <t>キ</t>
    </rPh>
    <rPh sb="42" eb="44">
      <t>コウシン</t>
    </rPh>
    <rPh sb="44" eb="46">
      <t>ジュヨウ</t>
    </rPh>
    <rPh sb="47" eb="49">
      <t>ケンチョウ</t>
    </rPh>
    <rPh sb="50" eb="52">
      <t>スイイ</t>
    </rPh>
    <rPh sb="55" eb="56">
      <t>オモ</t>
    </rPh>
    <rPh sb="61" eb="62">
      <t>カイガイ</t>
    </rPh>
    <rPh sb="63" eb="65">
      <t>ホクベイ</t>
    </rPh>
    <rPh sb="71" eb="72">
      <t>フク</t>
    </rPh>
    <rPh sb="75" eb="77">
      <t>チュウゴク</t>
    </rPh>
    <rPh sb="80" eb="82">
      <t>ジドウシャ</t>
    </rPh>
    <rPh sb="81" eb="83">
      <t>カンレン</t>
    </rPh>
    <rPh sb="84" eb="86">
      <t>オオガタ</t>
    </rPh>
    <rPh sb="87" eb="88">
      <t>トウシ</t>
    </rPh>
    <rPh sb="89" eb="91">
      <t>キタイ</t>
    </rPh>
    <phoneticPr fontId="3"/>
  </si>
  <si>
    <t>　板金系は1,100億円、各種補助金、投資減税効果やｵﾘﾝﾋﾟｯｸ関連による内需は底堅いと思われるが前年比8.3%減と予想。ｻｰﾋﾞｽは、前年並みの700億円と見る。</t>
    <rPh sb="1" eb="3">
      <t>バンキン</t>
    </rPh>
    <rPh sb="3" eb="4">
      <t>ケイ</t>
    </rPh>
    <rPh sb="10" eb="12">
      <t>オクエン</t>
    </rPh>
    <rPh sb="13" eb="15">
      <t>カクシュ</t>
    </rPh>
    <rPh sb="15" eb="18">
      <t>ホジョキン</t>
    </rPh>
    <rPh sb="19" eb="21">
      <t>トウシ</t>
    </rPh>
    <rPh sb="21" eb="23">
      <t>ゲンゼイ</t>
    </rPh>
    <rPh sb="23" eb="25">
      <t>コウカ</t>
    </rPh>
    <rPh sb="33" eb="35">
      <t>カンレン</t>
    </rPh>
    <rPh sb="38" eb="40">
      <t>ナイジュ</t>
    </rPh>
    <rPh sb="41" eb="43">
      <t>ソコガタ</t>
    </rPh>
    <rPh sb="45" eb="46">
      <t>オモ</t>
    </rPh>
    <rPh sb="50" eb="52">
      <t>ゼンネン</t>
    </rPh>
    <rPh sb="52" eb="53">
      <t>ヒ</t>
    </rPh>
    <rPh sb="57" eb="58">
      <t>ゲン</t>
    </rPh>
    <rPh sb="59" eb="61">
      <t>ヨソウ</t>
    </rPh>
    <rPh sb="69" eb="71">
      <t>ゼンネン</t>
    </rPh>
    <rPh sb="71" eb="72">
      <t>ナ</t>
    </rPh>
    <rPh sb="77" eb="79">
      <t>オクエン</t>
    </rPh>
    <rPh sb="80" eb="81">
      <t>ミ</t>
    </rPh>
    <phoneticPr fontId="3"/>
  </si>
  <si>
    <t>：国内は1,500億円、前年比6.3%減。国内車ﾒｰｶｰの大型設備投資は見込めないが、省エネ・高精度加工機械への更新需要に期待。金属製品製造業、一般機械向の需要は堅調と予想。</t>
    <rPh sb="1" eb="3">
      <t>コクナイ</t>
    </rPh>
    <rPh sb="9" eb="11">
      <t>オクエン</t>
    </rPh>
    <rPh sb="12" eb="14">
      <t>ゼンネン</t>
    </rPh>
    <rPh sb="14" eb="15">
      <t>ヒ</t>
    </rPh>
    <rPh sb="19" eb="20">
      <t>ゲン</t>
    </rPh>
    <rPh sb="21" eb="23">
      <t>コクナイ</t>
    </rPh>
    <rPh sb="23" eb="24">
      <t>クルマ</t>
    </rPh>
    <rPh sb="29" eb="31">
      <t>オオガタ</t>
    </rPh>
    <rPh sb="31" eb="33">
      <t>セツビ</t>
    </rPh>
    <rPh sb="33" eb="35">
      <t>トウシ</t>
    </rPh>
    <rPh sb="36" eb="38">
      <t>ミコ</t>
    </rPh>
    <rPh sb="43" eb="44">
      <t>ショウ</t>
    </rPh>
    <rPh sb="47" eb="50">
      <t>コウセイド</t>
    </rPh>
    <rPh sb="50" eb="52">
      <t>カコウ</t>
    </rPh>
    <rPh sb="52" eb="54">
      <t>キカイ</t>
    </rPh>
    <rPh sb="56" eb="58">
      <t>コウシン</t>
    </rPh>
    <rPh sb="58" eb="60">
      <t>ジュヨウ</t>
    </rPh>
    <rPh sb="61" eb="63">
      <t>キタイ</t>
    </rPh>
    <rPh sb="64" eb="66">
      <t>キンゾク</t>
    </rPh>
    <rPh sb="66" eb="68">
      <t>セイヒン</t>
    </rPh>
    <rPh sb="68" eb="71">
      <t>セイゾウギョウ</t>
    </rPh>
    <rPh sb="72" eb="74">
      <t>イッパン</t>
    </rPh>
    <rPh sb="74" eb="76">
      <t>キカイ</t>
    </rPh>
    <rPh sb="76" eb="77">
      <t>ムケ</t>
    </rPh>
    <rPh sb="78" eb="80">
      <t>ジュヨウ</t>
    </rPh>
    <rPh sb="81" eb="83">
      <t>ケンチョウ</t>
    </rPh>
    <rPh sb="84" eb="86">
      <t>ヨソウ</t>
    </rPh>
    <phoneticPr fontId="3"/>
  </si>
  <si>
    <t>：輸出は1,000億円、前年比9.1%減。北米・中国は自動車の大型投資に期待もあるが、前年超えには至らないと予想。東南ｱｼﾞｱ向には伸び悩み感があるが、ｲﾝﾄﾞ向の成長に期待したい。</t>
    <rPh sb="1" eb="3">
      <t>ユシュツ</t>
    </rPh>
    <rPh sb="9" eb="11">
      <t>オクエン</t>
    </rPh>
    <rPh sb="12" eb="15">
      <t>ゼンネンヒ</t>
    </rPh>
    <rPh sb="19" eb="20">
      <t>ゲン</t>
    </rPh>
    <rPh sb="21" eb="23">
      <t>ホクベイ</t>
    </rPh>
    <rPh sb="24" eb="26">
      <t>チュウゴク</t>
    </rPh>
    <rPh sb="27" eb="30">
      <t>ジドウシャ</t>
    </rPh>
    <rPh sb="31" eb="33">
      <t>オオガタ</t>
    </rPh>
    <rPh sb="33" eb="35">
      <t>トウシ</t>
    </rPh>
    <rPh sb="36" eb="38">
      <t>キタイ</t>
    </rPh>
    <rPh sb="43" eb="45">
      <t>ゼンネン</t>
    </rPh>
    <rPh sb="45" eb="46">
      <t>コ</t>
    </rPh>
    <rPh sb="49" eb="50">
      <t>イタ</t>
    </rPh>
    <rPh sb="54" eb="56">
      <t>ヨソウ</t>
    </rPh>
    <rPh sb="57" eb="59">
      <t>トウナン</t>
    </rPh>
    <rPh sb="63" eb="64">
      <t>ムケ</t>
    </rPh>
    <rPh sb="66" eb="67">
      <t>ノ</t>
    </rPh>
    <rPh sb="68" eb="69">
      <t>ナヤ</t>
    </rPh>
    <rPh sb="70" eb="71">
      <t>カン</t>
    </rPh>
    <rPh sb="80" eb="81">
      <t>ムケ</t>
    </rPh>
    <rPh sb="82" eb="84">
      <t>セイチョウ</t>
    </rPh>
    <rPh sb="85" eb="87">
      <t>キタイ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</si>
</sst>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Red]\-#,##0\ "/>
    <numFmt numFmtId="177" formatCode="0.0_ "/>
    <numFmt numFmtId="178" formatCode="0_ "/>
    <numFmt numFmtId="179" formatCode="0.0_ ;[Red]\-0.0\ "/>
    <numFmt numFmtId="180" formatCode="#,##0.0_ ;[Red]\-#,##0.0\ "/>
    <numFmt numFmtId="181" formatCode="[$-411]ggge&quot;年&quot;m&quot;月&quot;d&quot;日&quot;;@"/>
    <numFmt numFmtId="182" formatCode="yyyy&quot;年&quot;m&quot;月&quot;d&quot;日&quot;;@"/>
    <numFmt numFmtId="183" formatCode="0.0_);[Red]\(0.0\)"/>
    <numFmt numFmtId="184" formatCode="0;_"/>
    <numFmt numFmtId="185" formatCode="#,##0_);[Red]\(#,##0\)"/>
  </numFmts>
  <fonts count="22"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ゴシック"/>
      <family val="3"/>
      <charset val="128"/>
    </font>
    <font>
      <sz val="12"/>
      <name val="ＭＳ Ｐゴシック"/>
      <family val="3"/>
      <charset val="128"/>
    </font>
    <font>
      <sz val="11"/>
      <color indexed="10"/>
      <name val="ＭＳ Ｐゴシック"/>
      <family val="3"/>
      <charset val="128"/>
    </font>
    <font>
      <b/>
      <sz val="20"/>
      <name val="ＭＳ Ｐゴシック"/>
      <family val="3"/>
      <charset val="128"/>
    </font>
    <font>
      <b/>
      <sz val="20"/>
      <name val="ＭＳ Ｐ明朝"/>
      <family val="1"/>
      <charset val="128"/>
    </font>
    <font>
      <b/>
      <sz val="18"/>
      <name val="ＭＳ Ｐ明朝"/>
      <family val="1"/>
      <charset val="128"/>
    </font>
    <font>
      <b/>
      <sz val="11"/>
      <color rgb="FFFF0000"/>
      <name val="ＭＳ Ｐゴシック"/>
      <family val="3"/>
      <charset val="128"/>
    </font>
    <font>
      <sz val="12"/>
      <color rgb="FFFF0000"/>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font>
    <font>
      <sz val="10"/>
      <name val="ＭＳ Ｐ明朝"/>
      <family val="1"/>
      <charset val="128"/>
    </font>
    <font>
      <sz val="10"/>
      <name val="ＭＳ Ｐゴシック"/>
      <family val="3"/>
      <charset val="128"/>
    </font>
    <font>
      <sz val="11"/>
      <color theme="4"/>
      <name val="ＭＳ Ｐゴシック"/>
      <family val="3"/>
      <charset val="128"/>
    </font>
    <font>
      <sz val="11"/>
      <color theme="0" tint="-0.249977111117893"/>
      <name val="ＭＳ Ｐゴシック"/>
      <family val="3"/>
      <charset val="128"/>
    </font>
    <font>
      <sz val="12"/>
      <color theme="0" tint="-0.249977111117893"/>
      <name val="ＭＳ Ｐゴシック"/>
      <family val="3"/>
      <charset val="128"/>
    </font>
    <font>
      <b/>
      <sz val="14"/>
      <color rgb="FFFF0000"/>
      <name val="ＭＳ Ｐゴシック"/>
      <family val="3"/>
      <charset val="128"/>
    </font>
    <font>
      <b/>
      <sz val="12"/>
      <color rgb="FFFF0000"/>
      <name val="ＭＳ Ｐゴシック"/>
      <family val="3"/>
      <charset val="128"/>
    </font>
  </fonts>
  <fills count="11">
    <fill>
      <patternFill patternType="none"/>
    </fill>
    <fill>
      <patternFill patternType="gray125"/>
    </fill>
    <fill>
      <patternFill patternType="solid">
        <fgColor indexed="26"/>
        <bgColor indexed="64"/>
      </patternFill>
    </fill>
    <fill>
      <patternFill patternType="solid">
        <fgColor indexed="45"/>
        <bgColor indexed="64"/>
      </patternFill>
    </fill>
    <fill>
      <patternFill patternType="solid">
        <fgColor indexed="44"/>
        <bgColor indexed="64"/>
      </patternFill>
    </fill>
    <fill>
      <patternFill patternType="solid">
        <fgColor indexed="42"/>
        <bgColor indexed="64"/>
      </patternFill>
    </fill>
    <fill>
      <patternFill patternType="solid">
        <fgColor indexed="46"/>
        <bgColor indexed="64"/>
      </patternFill>
    </fill>
    <fill>
      <patternFill patternType="solid">
        <fgColor rgb="FFCC99FF"/>
        <bgColor indexed="64"/>
      </patternFill>
    </fill>
    <fill>
      <patternFill patternType="solid">
        <fgColor rgb="FF99CCFF"/>
        <bgColor indexed="64"/>
      </patternFill>
    </fill>
    <fill>
      <patternFill patternType="solid">
        <fgColor rgb="FFFFFF66"/>
        <bgColor indexed="64"/>
      </patternFill>
    </fill>
    <fill>
      <patternFill patternType="solid">
        <fgColor rgb="FFFFCCFF"/>
        <bgColor indexed="64"/>
      </patternFill>
    </fill>
  </fills>
  <borders count="48">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diagonalUp="1">
      <left style="medium">
        <color indexed="64"/>
      </left>
      <right/>
      <top/>
      <bottom/>
      <diagonal style="thin">
        <color indexed="64"/>
      </diagonal>
    </border>
    <border diagonalUp="1">
      <left style="thin">
        <color indexed="64"/>
      </left>
      <right/>
      <top/>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7">
    <xf numFmtId="0" fontId="0" fillId="0" borderId="0" xfId="0">
      <alignment vertical="center"/>
    </xf>
    <xf numFmtId="0" fontId="0" fillId="0" borderId="0" xfId="0" applyFill="1">
      <alignment vertical="center"/>
    </xf>
    <xf numFmtId="0" fontId="1" fillId="0" borderId="1" xfId="0" applyFont="1" applyFill="1" applyBorder="1" applyAlignment="1">
      <alignment horizontal="left" vertical="center"/>
    </xf>
    <xf numFmtId="38" fontId="1" fillId="0" borderId="0" xfId="1" applyFont="1" applyBorder="1">
      <alignment vertical="center"/>
    </xf>
    <xf numFmtId="38" fontId="2" fillId="0" borderId="0" xfId="1" applyFont="1" applyFill="1" applyBorder="1" applyAlignment="1" applyProtection="1">
      <protection locked="0"/>
    </xf>
    <xf numFmtId="0" fontId="5" fillId="0" borderId="0" xfId="0" applyFont="1">
      <alignment vertical="center"/>
    </xf>
    <xf numFmtId="38" fontId="2" fillId="2" borderId="2" xfId="1" applyFont="1" applyFill="1" applyBorder="1" applyAlignment="1" applyProtection="1">
      <alignment horizontal="right"/>
      <protection locked="0"/>
    </xf>
    <xf numFmtId="38" fontId="1" fillId="0" borderId="3" xfId="1" applyFont="1" applyBorder="1">
      <alignment vertical="center"/>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0" fillId="0" borderId="0" xfId="0" applyAlignment="1">
      <alignment horizontal="left" vertical="center"/>
    </xf>
    <xf numFmtId="38" fontId="2" fillId="3" borderId="2" xfId="1" applyFont="1" applyFill="1" applyBorder="1" applyAlignment="1" applyProtection="1">
      <alignment horizontal="right"/>
      <protection locked="0"/>
    </xf>
    <xf numFmtId="38" fontId="2" fillId="4" borderId="4" xfId="1" applyFont="1" applyFill="1" applyBorder="1" applyAlignment="1" applyProtection="1">
      <alignment horizontal="right"/>
      <protection locked="0"/>
    </xf>
    <xf numFmtId="38" fontId="1" fillId="0" borderId="0" xfId="1" applyFont="1" applyFill="1" applyBorder="1">
      <alignment vertical="center"/>
    </xf>
    <xf numFmtId="179" fontId="0" fillId="0" borderId="3" xfId="0" applyNumberFormat="1" applyBorder="1">
      <alignment vertical="center"/>
    </xf>
    <xf numFmtId="179" fontId="0" fillId="0" borderId="5" xfId="0" applyNumberFormat="1" applyBorder="1">
      <alignment vertical="center"/>
    </xf>
    <xf numFmtId="179" fontId="0" fillId="0" borderId="6" xfId="0" applyNumberFormat="1" applyBorder="1">
      <alignment vertical="center"/>
    </xf>
    <xf numFmtId="180" fontId="0" fillId="0" borderId="6" xfId="0" applyNumberFormat="1" applyBorder="1">
      <alignment vertical="center"/>
    </xf>
    <xf numFmtId="38" fontId="1" fillId="0" borderId="7" xfId="1" applyFont="1" applyBorder="1">
      <alignment vertical="center"/>
    </xf>
    <xf numFmtId="179" fontId="0" fillId="0" borderId="7" xfId="0" applyNumberFormat="1" applyBorder="1">
      <alignment vertical="center"/>
    </xf>
    <xf numFmtId="179" fontId="0" fillId="0" borderId="8" xfId="0" applyNumberFormat="1" applyBorder="1">
      <alignment vertical="center"/>
    </xf>
    <xf numFmtId="38" fontId="2" fillId="0" borderId="9" xfId="1" applyFont="1" applyFill="1" applyBorder="1" applyAlignment="1" applyProtection="1">
      <alignment horizontal="center"/>
      <protection locked="0"/>
    </xf>
    <xf numFmtId="0" fontId="0" fillId="0" borderId="3" xfId="0" applyBorder="1" applyAlignment="1">
      <alignment horizontal="center" vertical="center"/>
    </xf>
    <xf numFmtId="0" fontId="0" fillId="0" borderId="3" xfId="0" applyFill="1" applyBorder="1" applyAlignment="1">
      <alignment horizontal="center" vertical="center"/>
    </xf>
    <xf numFmtId="0" fontId="1" fillId="0" borderId="7" xfId="0" applyFont="1" applyFill="1" applyBorder="1" applyAlignment="1">
      <alignment horizontal="center" vertical="center"/>
    </xf>
    <xf numFmtId="0" fontId="0" fillId="0" borderId="7" xfId="0" applyFill="1" applyBorder="1" applyAlignment="1">
      <alignment horizontal="center" vertical="center"/>
    </xf>
    <xf numFmtId="38" fontId="1" fillId="0" borderId="3" xfId="1" applyBorder="1">
      <alignment vertical="center"/>
    </xf>
    <xf numFmtId="38" fontId="1" fillId="0" borderId="7" xfId="1" applyBorder="1">
      <alignment vertical="center"/>
    </xf>
    <xf numFmtId="38" fontId="1" fillId="0" borderId="3" xfId="1" applyFill="1" applyBorder="1">
      <alignment vertical="center"/>
    </xf>
    <xf numFmtId="38" fontId="1" fillId="0" borderId="7" xfId="1" applyFill="1" applyBorder="1">
      <alignment vertical="center"/>
    </xf>
    <xf numFmtId="0" fontId="0" fillId="0" borderId="2" xfId="0" applyBorder="1" applyAlignment="1">
      <alignment horizontal="right" vertical="center"/>
    </xf>
    <xf numFmtId="38" fontId="2" fillId="5" borderId="4" xfId="1" applyFont="1" applyFill="1" applyBorder="1" applyAlignment="1" applyProtection="1">
      <alignment horizontal="right"/>
      <protection locked="0"/>
    </xf>
    <xf numFmtId="38" fontId="1" fillId="0" borderId="6" xfId="1" applyBorder="1">
      <alignment vertical="center"/>
    </xf>
    <xf numFmtId="38" fontId="1" fillId="0" borderId="8" xfId="1" applyBorder="1">
      <alignment vertical="center"/>
    </xf>
    <xf numFmtId="38" fontId="1" fillId="0" borderId="0" xfId="1" applyBorder="1">
      <alignment vertical="center"/>
    </xf>
    <xf numFmtId="0" fontId="0" fillId="0" borderId="10" xfId="0" applyFill="1" applyBorder="1" applyAlignment="1">
      <alignment horizontal="center" vertical="center"/>
    </xf>
    <xf numFmtId="38" fontId="1" fillId="0" borderId="5" xfId="1" applyBorder="1">
      <alignment vertical="center"/>
    </xf>
    <xf numFmtId="38" fontId="1" fillId="0" borderId="11" xfId="1" applyBorder="1">
      <alignment vertical="center"/>
    </xf>
    <xf numFmtId="38" fontId="1" fillId="0" borderId="11" xfId="1" applyFont="1" applyBorder="1">
      <alignment vertical="center"/>
    </xf>
    <xf numFmtId="179" fontId="0" fillId="0" borderId="11" xfId="0" applyNumberFormat="1" applyBorder="1">
      <alignment vertical="center"/>
    </xf>
    <xf numFmtId="179" fontId="0" fillId="0" borderId="0" xfId="0" applyNumberFormat="1" applyBorder="1">
      <alignment vertical="center"/>
    </xf>
    <xf numFmtId="38" fontId="1" fillId="0" borderId="11" xfId="1" applyFill="1" applyBorder="1">
      <alignment vertical="center"/>
    </xf>
    <xf numFmtId="38" fontId="1" fillId="0" borderId="0" xfId="1" applyFill="1" applyBorder="1">
      <alignment vertical="center"/>
    </xf>
    <xf numFmtId="184" fontId="0" fillId="0" borderId="6" xfId="0" applyNumberFormat="1" applyBorder="1">
      <alignment vertical="center"/>
    </xf>
    <xf numFmtId="38" fontId="0" fillId="0" borderId="6" xfId="1" applyFont="1" applyBorder="1">
      <alignment vertical="center"/>
    </xf>
    <xf numFmtId="0" fontId="0" fillId="0" borderId="3" xfId="0" applyFont="1" applyFill="1" applyBorder="1" applyAlignment="1">
      <alignment horizontal="center" vertical="center" wrapText="1"/>
    </xf>
    <xf numFmtId="177" fontId="0" fillId="0" borderId="6" xfId="0" applyNumberFormat="1" applyBorder="1">
      <alignment vertical="center"/>
    </xf>
    <xf numFmtId="0" fontId="0" fillId="0" borderId="7" xfId="0" applyFill="1" applyBorder="1" applyAlignment="1">
      <alignment horizontal="center" vertical="center" wrapText="1"/>
    </xf>
    <xf numFmtId="38" fontId="7" fillId="0" borderId="0" xfId="1" applyFont="1" applyAlignment="1" applyProtection="1">
      <protection locked="0"/>
    </xf>
    <xf numFmtId="0" fontId="0" fillId="0" borderId="3" xfId="0" applyFill="1" applyBorder="1" applyAlignment="1">
      <alignment horizontal="center" vertical="center" wrapText="1"/>
    </xf>
    <xf numFmtId="0" fontId="0" fillId="0" borderId="7" xfId="0" applyFont="1" applyFill="1" applyBorder="1" applyAlignment="1">
      <alignment horizontal="center" vertical="center" wrapText="1"/>
    </xf>
    <xf numFmtId="38" fontId="0" fillId="0" borderId="8" xfId="1" applyFont="1" applyBorder="1">
      <alignment vertical="center"/>
    </xf>
    <xf numFmtId="38" fontId="1" fillId="0" borderId="12" xfId="1" applyFill="1" applyBorder="1">
      <alignment vertical="center"/>
    </xf>
    <xf numFmtId="38" fontId="1" fillId="0" borderId="12" xfId="1" applyFont="1" applyFill="1" applyBorder="1">
      <alignment vertical="center"/>
    </xf>
    <xf numFmtId="179" fontId="0" fillId="0" borderId="12" xfId="0" applyNumberFormat="1" applyFill="1" applyBorder="1">
      <alignment vertical="center"/>
    </xf>
    <xf numFmtId="180" fontId="0" fillId="0" borderId="8" xfId="0" applyNumberFormat="1" applyBorder="1">
      <alignment vertical="center"/>
    </xf>
    <xf numFmtId="38" fontId="0" fillId="0" borderId="5" xfId="1" applyFont="1" applyBorder="1">
      <alignment vertical="center"/>
    </xf>
    <xf numFmtId="177" fontId="0" fillId="0" borderId="5" xfId="0" applyNumberFormat="1" applyBorder="1">
      <alignment vertical="center"/>
    </xf>
    <xf numFmtId="179" fontId="0" fillId="0" borderId="5" xfId="0" applyNumberFormat="1" applyFill="1" applyBorder="1">
      <alignment vertical="center"/>
    </xf>
    <xf numFmtId="180" fontId="0" fillId="0" borderId="5" xfId="0" applyNumberFormat="1" applyBorder="1">
      <alignment vertical="center"/>
    </xf>
    <xf numFmtId="179" fontId="0" fillId="0" borderId="6" xfId="0" applyNumberFormat="1" applyFill="1" applyBorder="1">
      <alignment vertical="center"/>
    </xf>
    <xf numFmtId="179" fontId="0" fillId="0" borderId="8" xfId="0" applyNumberFormat="1" applyFill="1" applyBorder="1">
      <alignment vertical="center"/>
    </xf>
    <xf numFmtId="38" fontId="2" fillId="2" borderId="4" xfId="1" applyFont="1" applyFill="1" applyBorder="1" applyAlignment="1" applyProtection="1">
      <alignment horizontal="right"/>
      <protection locked="0"/>
    </xf>
    <xf numFmtId="38" fontId="0" fillId="0" borderId="3" xfId="1" applyFont="1" applyBorder="1">
      <alignment vertical="center"/>
    </xf>
    <xf numFmtId="38" fontId="1" fillId="0" borderId="6" xfId="1" applyFill="1" applyBorder="1">
      <alignment vertical="center"/>
    </xf>
    <xf numFmtId="38" fontId="1" fillId="0" borderId="8" xfId="1" applyFill="1" applyBorder="1">
      <alignment vertical="center"/>
    </xf>
    <xf numFmtId="38" fontId="1" fillId="0" borderId="5" xfId="1" applyFill="1" applyBorder="1">
      <alignment vertical="center"/>
    </xf>
    <xf numFmtId="0" fontId="0" fillId="0" borderId="6" xfId="0" applyBorder="1">
      <alignment vertical="center"/>
    </xf>
    <xf numFmtId="38" fontId="0" fillId="0" borderId="10" xfId="1" applyFont="1" applyBorder="1">
      <alignment vertical="center"/>
    </xf>
    <xf numFmtId="38" fontId="0" fillId="0" borderId="7" xfId="1" applyFont="1" applyBorder="1">
      <alignment vertical="center"/>
    </xf>
    <xf numFmtId="182" fontId="0" fillId="0" borderId="0" xfId="0" applyNumberFormat="1" applyFont="1" applyAlignment="1"/>
    <xf numFmtId="38" fontId="8" fillId="0" borderId="0" xfId="1" applyFont="1" applyAlignment="1" applyProtection="1">
      <alignment horizontal="left"/>
      <protection locked="0"/>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vertical="top"/>
    </xf>
    <xf numFmtId="0" fontId="1" fillId="0" borderId="0" xfId="0" applyFont="1">
      <alignment vertical="center"/>
    </xf>
    <xf numFmtId="38" fontId="2" fillId="0" borderId="2" xfId="1" applyFont="1" applyFill="1" applyBorder="1" applyAlignment="1" applyProtection="1">
      <alignment horizontal="center"/>
      <protection locked="0"/>
    </xf>
    <xf numFmtId="38" fontId="2" fillId="5" borderId="2" xfId="1" applyFont="1" applyFill="1" applyBorder="1" applyAlignment="1" applyProtection="1">
      <alignment horizontal="right"/>
      <protection locked="0"/>
    </xf>
    <xf numFmtId="38" fontId="2" fillId="2" borderId="0" xfId="1" applyFont="1" applyFill="1" applyBorder="1" applyAlignment="1" applyProtection="1">
      <protection locked="0"/>
    </xf>
    <xf numFmtId="0" fontId="1" fillId="0" borderId="6" xfId="0" applyFont="1" applyFill="1" applyBorder="1" applyAlignment="1">
      <alignment horizontal="left" vertical="center"/>
    </xf>
    <xf numFmtId="38" fontId="0" fillId="0" borderId="0" xfId="1" applyFont="1" applyBorder="1">
      <alignment vertical="center"/>
    </xf>
    <xf numFmtId="178" fontId="0" fillId="0" borderId="0" xfId="0" applyNumberFormat="1">
      <alignment vertical="center"/>
    </xf>
    <xf numFmtId="0" fontId="0" fillId="0" borderId="6" xfId="0" applyFont="1" applyFill="1" applyBorder="1" applyAlignment="1">
      <alignment horizontal="left" vertical="center"/>
    </xf>
    <xf numFmtId="0" fontId="0" fillId="0" borderId="6" xfId="0" quotePrefix="1" applyFont="1" applyFill="1" applyBorder="1" applyAlignment="1">
      <alignment horizontal="left" vertical="center"/>
    </xf>
    <xf numFmtId="0" fontId="1" fillId="0" borderId="0" xfId="0" applyFont="1" applyFill="1" applyBorder="1" applyAlignment="1">
      <alignment horizontal="left" vertical="center"/>
    </xf>
    <xf numFmtId="38" fontId="1" fillId="0" borderId="6" xfId="1" applyFont="1" applyBorder="1">
      <alignment vertical="center"/>
    </xf>
    <xf numFmtId="0" fontId="0" fillId="0" borderId="0" xfId="0" applyAlignment="1">
      <alignment vertical="center"/>
    </xf>
    <xf numFmtId="38" fontId="9" fillId="0" borderId="0" xfId="1" applyFont="1" applyAlignment="1" applyProtection="1">
      <alignment horizontal="left"/>
      <protection locked="0"/>
    </xf>
    <xf numFmtId="181" fontId="1" fillId="0" borderId="0" xfId="0" applyNumberFormat="1" applyFont="1" applyAlignment="1">
      <alignment horizontal="center" vertical="center"/>
    </xf>
    <xf numFmtId="0" fontId="10"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11" fillId="0" borderId="0" xfId="0" applyFont="1" applyAlignment="1">
      <alignment vertical="center"/>
    </xf>
    <xf numFmtId="0" fontId="12" fillId="0" borderId="0" xfId="0" applyFont="1">
      <alignment vertical="center"/>
    </xf>
    <xf numFmtId="38" fontId="2" fillId="0" borderId="13" xfId="1" applyFont="1" applyFill="1" applyBorder="1" applyAlignment="1" applyProtection="1">
      <protection locked="0"/>
    </xf>
    <xf numFmtId="38" fontId="13" fillId="6" borderId="13" xfId="1" applyFont="1" applyFill="1" applyBorder="1" applyAlignment="1" applyProtection="1">
      <protection locked="0"/>
    </xf>
    <xf numFmtId="38" fontId="1" fillId="6" borderId="14" xfId="1" applyFont="1" applyFill="1" applyBorder="1" applyAlignment="1" applyProtection="1">
      <protection locked="0"/>
    </xf>
    <xf numFmtId="38" fontId="1" fillId="6" borderId="15" xfId="1" applyFont="1" applyFill="1" applyBorder="1" applyAlignment="1" applyProtection="1">
      <protection locked="0"/>
    </xf>
    <xf numFmtId="38" fontId="14" fillId="6" borderId="15" xfId="1" applyFont="1" applyFill="1" applyBorder="1" applyAlignment="1" applyProtection="1">
      <alignment horizontal="center"/>
      <protection locked="0"/>
    </xf>
    <xf numFmtId="38" fontId="14" fillId="7" borderId="15" xfId="1" applyFont="1" applyFill="1" applyBorder="1" applyAlignment="1" applyProtection="1">
      <alignment horizontal="center"/>
      <protection locked="0"/>
    </xf>
    <xf numFmtId="0" fontId="0" fillId="7" borderId="15" xfId="0" applyFill="1" applyBorder="1" applyAlignment="1"/>
    <xf numFmtId="38" fontId="1" fillId="7" borderId="15" xfId="1" applyFont="1" applyFill="1" applyBorder="1" applyAlignment="1" applyProtection="1">
      <protection locked="0"/>
    </xf>
    <xf numFmtId="38" fontId="14" fillId="7" borderId="16" xfId="1" applyFont="1" applyFill="1" applyBorder="1" applyAlignment="1" applyProtection="1">
      <alignment horizontal="center"/>
      <protection locked="0"/>
    </xf>
    <xf numFmtId="0" fontId="13" fillId="8" borderId="13" xfId="0" applyFont="1" applyFill="1" applyBorder="1" applyAlignment="1">
      <alignment horizontal="centerContinuous" vertical="center"/>
    </xf>
    <xf numFmtId="38" fontId="14" fillId="8" borderId="14" xfId="1" applyFont="1" applyFill="1" applyBorder="1" applyAlignment="1" applyProtection="1">
      <alignment horizontal="centerContinuous"/>
      <protection locked="0"/>
    </xf>
    <xf numFmtId="0" fontId="0" fillId="8" borderId="15" xfId="0" applyFill="1" applyBorder="1" applyAlignment="1">
      <alignment horizontal="centerContinuous" vertical="center"/>
    </xf>
    <xf numFmtId="38" fontId="14" fillId="8" borderId="15" xfId="1" applyFont="1" applyFill="1" applyBorder="1" applyAlignment="1" applyProtection="1">
      <alignment horizontal="centerContinuous"/>
      <protection locked="0"/>
    </xf>
    <xf numFmtId="38" fontId="2" fillId="8" borderId="15" xfId="1" applyFont="1" applyFill="1" applyBorder="1" applyAlignment="1" applyProtection="1">
      <alignment horizontal="centerContinuous"/>
      <protection locked="0"/>
    </xf>
    <xf numFmtId="38" fontId="15" fillId="8" borderId="16" xfId="1" applyFont="1" applyFill="1" applyBorder="1" applyAlignment="1" applyProtection="1">
      <alignment horizontal="centerContinuous"/>
      <protection locked="0"/>
    </xf>
    <xf numFmtId="38" fontId="2" fillId="0" borderId="1" xfId="1" applyFont="1" applyFill="1" applyBorder="1" applyAlignment="1" applyProtection="1">
      <protection locked="0"/>
    </xf>
    <xf numFmtId="38" fontId="5" fillId="6" borderId="1" xfId="1" applyFont="1" applyFill="1" applyBorder="1" applyAlignment="1" applyProtection="1">
      <protection locked="0"/>
    </xf>
    <xf numFmtId="38" fontId="16" fillId="6" borderId="0" xfId="1" applyFont="1" applyFill="1" applyBorder="1" applyAlignment="1" applyProtection="1">
      <protection locked="0"/>
    </xf>
    <xf numFmtId="38" fontId="16" fillId="6" borderId="12" xfId="1" applyFont="1" applyFill="1" applyBorder="1" applyAlignment="1" applyProtection="1">
      <protection locked="0"/>
    </xf>
    <xf numFmtId="38" fontId="5" fillId="5" borderId="1" xfId="1" applyFont="1" applyFill="1" applyBorder="1" applyAlignment="1" applyProtection="1">
      <protection locked="0"/>
    </xf>
    <xf numFmtId="38" fontId="16" fillId="5" borderId="0" xfId="1" applyFont="1" applyFill="1" applyBorder="1" applyAlignment="1" applyProtection="1">
      <protection locked="0"/>
    </xf>
    <xf numFmtId="38" fontId="16" fillId="5" borderId="12" xfId="1" applyFont="1" applyFill="1" applyBorder="1" applyAlignment="1" applyProtection="1">
      <protection locked="0"/>
    </xf>
    <xf numFmtId="38" fontId="16" fillId="5" borderId="7" xfId="1" applyFont="1" applyFill="1" applyBorder="1" applyAlignment="1" applyProtection="1">
      <alignment horizontal="center"/>
      <protection locked="0"/>
    </xf>
    <xf numFmtId="38" fontId="16" fillId="5" borderId="17" xfId="1" applyFont="1" applyFill="1" applyBorder="1" applyAlignment="1" applyProtection="1">
      <alignment horizontal="center"/>
      <protection locked="0"/>
    </xf>
    <xf numFmtId="38" fontId="16" fillId="5" borderId="18" xfId="1" applyFont="1" applyFill="1" applyBorder="1" applyAlignment="1" applyProtection="1">
      <alignment horizontal="center"/>
      <protection locked="0"/>
    </xf>
    <xf numFmtId="38" fontId="5" fillId="3" borderId="1" xfId="1" applyFont="1" applyFill="1" applyBorder="1" applyAlignment="1" applyProtection="1">
      <protection locked="0"/>
    </xf>
    <xf numFmtId="38" fontId="16" fillId="3" borderId="0" xfId="1" applyFont="1" applyFill="1" applyBorder="1" applyAlignment="1" applyProtection="1">
      <protection locked="0"/>
    </xf>
    <xf numFmtId="38" fontId="16" fillId="3" borderId="12" xfId="1" applyFont="1" applyFill="1" applyBorder="1" applyAlignment="1" applyProtection="1">
      <protection locked="0"/>
    </xf>
    <xf numFmtId="38" fontId="16" fillId="3" borderId="7" xfId="1" applyFont="1" applyFill="1" applyBorder="1" applyAlignment="1" applyProtection="1">
      <alignment horizontal="center"/>
      <protection locked="0"/>
    </xf>
    <xf numFmtId="0" fontId="5" fillId="9" borderId="19" xfId="0" applyFont="1" applyFill="1" applyBorder="1" applyAlignment="1"/>
    <xf numFmtId="38" fontId="16" fillId="9" borderId="20" xfId="1" applyFont="1" applyFill="1" applyBorder="1" applyAlignment="1" applyProtection="1">
      <protection locked="0"/>
    </xf>
    <xf numFmtId="38" fontId="16" fillId="9" borderId="7" xfId="1" applyFont="1" applyFill="1" applyBorder="1" applyAlignment="1" applyProtection="1">
      <alignment horizontal="center"/>
      <protection locked="0"/>
    </xf>
    <xf numFmtId="38" fontId="16" fillId="9" borderId="17" xfId="1" applyFont="1" applyFill="1" applyBorder="1" applyAlignment="1" applyProtection="1">
      <alignment horizontal="center"/>
      <protection locked="0"/>
    </xf>
    <xf numFmtId="38" fontId="5" fillId="8" borderId="1" xfId="1" applyFont="1" applyFill="1" applyBorder="1" applyAlignment="1" applyProtection="1">
      <alignment horizontal="centerContinuous"/>
      <protection locked="0"/>
    </xf>
    <xf numFmtId="38" fontId="16" fillId="8" borderId="21" xfId="1" applyFont="1" applyFill="1" applyBorder="1" applyAlignment="1" applyProtection="1">
      <alignment horizontal="centerContinuous"/>
      <protection locked="0"/>
    </xf>
    <xf numFmtId="38" fontId="16" fillId="10" borderId="3" xfId="1" applyFont="1" applyFill="1" applyBorder="1" applyAlignment="1" applyProtection="1">
      <alignment horizontal="centerContinuous"/>
      <protection locked="0"/>
    </xf>
    <xf numFmtId="38" fontId="16" fillId="10" borderId="0" xfId="1" applyFont="1" applyFill="1" applyBorder="1" applyAlignment="1" applyProtection="1">
      <alignment horizontal="centerContinuous"/>
      <protection locked="0"/>
    </xf>
    <xf numFmtId="38" fontId="16" fillId="10" borderId="6" xfId="1" applyFont="1" applyFill="1" applyBorder="1" applyAlignment="1" applyProtection="1">
      <alignment horizontal="center"/>
      <protection locked="0"/>
    </xf>
    <xf numFmtId="38" fontId="16" fillId="8" borderId="22" xfId="1" applyFont="1" applyFill="1" applyBorder="1" applyAlignment="1" applyProtection="1">
      <alignment horizontal="center" shrinkToFit="1"/>
      <protection locked="0"/>
    </xf>
    <xf numFmtId="38" fontId="16" fillId="6" borderId="1" xfId="1" applyFont="1" applyFill="1" applyBorder="1" applyAlignment="1" applyProtection="1">
      <protection locked="0"/>
    </xf>
    <xf numFmtId="38" fontId="16" fillId="6" borderId="5" xfId="1" applyFont="1" applyFill="1" applyBorder="1" applyAlignment="1" applyProtection="1">
      <alignment horizontal="right"/>
      <protection locked="0"/>
    </xf>
    <xf numFmtId="38" fontId="16" fillId="5" borderId="1" xfId="1" applyFont="1" applyFill="1" applyBorder="1" applyAlignment="1" applyProtection="1">
      <protection locked="0"/>
    </xf>
    <xf numFmtId="38" fontId="16" fillId="5" borderId="5" xfId="1" applyFont="1" applyFill="1" applyBorder="1" applyAlignment="1" applyProtection="1">
      <alignment horizontal="right"/>
      <protection locked="0"/>
    </xf>
    <xf numFmtId="38" fontId="16" fillId="5" borderId="3" xfId="1" applyFont="1" applyFill="1" applyBorder="1" applyAlignment="1" applyProtection="1">
      <alignment horizontal="right"/>
      <protection locked="0"/>
    </xf>
    <xf numFmtId="38" fontId="16" fillId="5" borderId="22" xfId="1" applyFont="1" applyFill="1" applyBorder="1" applyAlignment="1" applyProtection="1">
      <alignment horizontal="right"/>
      <protection locked="0"/>
    </xf>
    <xf numFmtId="38" fontId="16" fillId="5" borderId="23" xfId="1" applyFont="1" applyFill="1" applyBorder="1" applyAlignment="1" applyProtection="1">
      <alignment horizontal="center" vertical="center"/>
      <protection locked="0"/>
    </xf>
    <xf numFmtId="38" fontId="16" fillId="3" borderId="1" xfId="1" applyFont="1" applyFill="1" applyBorder="1" applyAlignment="1" applyProtection="1">
      <protection locked="0"/>
    </xf>
    <xf numFmtId="38" fontId="16" fillId="3" borderId="5" xfId="1" applyFont="1" applyFill="1" applyBorder="1" applyAlignment="1" applyProtection="1">
      <alignment horizontal="right"/>
      <protection locked="0"/>
    </xf>
    <xf numFmtId="38" fontId="16" fillId="3" borderId="3" xfId="1" applyFont="1" applyFill="1" applyBorder="1" applyAlignment="1" applyProtection="1">
      <alignment horizontal="right"/>
      <protection locked="0"/>
    </xf>
    <xf numFmtId="0" fontId="16" fillId="9" borderId="24" xfId="0" applyFont="1" applyFill="1" applyBorder="1" applyAlignment="1">
      <alignment horizontal="center" shrinkToFit="1"/>
    </xf>
    <xf numFmtId="38" fontId="16" fillId="9" borderId="5" xfId="1" applyFont="1" applyFill="1" applyBorder="1" applyAlignment="1" applyProtection="1">
      <alignment horizontal="center"/>
      <protection locked="0"/>
    </xf>
    <xf numFmtId="38" fontId="16" fillId="9" borderId="3" xfId="1" applyFont="1" applyFill="1" applyBorder="1" applyAlignment="1" applyProtection="1">
      <protection locked="0"/>
    </xf>
    <xf numFmtId="38" fontId="16" fillId="9" borderId="22" xfId="1" applyFont="1" applyFill="1" applyBorder="1" applyAlignment="1" applyProtection="1">
      <protection locked="0"/>
    </xf>
    <xf numFmtId="38" fontId="16" fillId="8" borderId="1" xfId="1" applyFont="1" applyFill="1" applyBorder="1" applyAlignment="1" applyProtection="1">
      <alignment horizontal="centerContinuous"/>
      <protection locked="0"/>
    </xf>
    <xf numFmtId="38" fontId="16" fillId="8" borderId="0" xfId="1" applyFont="1" applyFill="1" applyBorder="1" applyAlignment="1" applyProtection="1">
      <alignment horizontal="centerContinuous"/>
      <protection locked="0"/>
    </xf>
    <xf numFmtId="38" fontId="16" fillId="8" borderId="2" xfId="1" applyFont="1" applyFill="1" applyBorder="1" applyAlignment="1" applyProtection="1">
      <alignment horizontal="centerContinuous"/>
      <protection locked="0"/>
    </xf>
    <xf numFmtId="38" fontId="16" fillId="10" borderId="7" xfId="1" applyFont="1" applyFill="1" applyBorder="1" applyAlignment="1" applyProtection="1">
      <alignment horizontal="right"/>
      <protection locked="0"/>
    </xf>
    <xf numFmtId="38" fontId="16" fillId="10" borderId="20" xfId="1" applyFont="1" applyFill="1" applyBorder="1" applyAlignment="1" applyProtection="1">
      <alignment horizontal="right"/>
      <protection locked="0"/>
    </xf>
    <xf numFmtId="38" fontId="16" fillId="10" borderId="4" xfId="1" applyFont="1" applyFill="1" applyBorder="1" applyAlignment="1" applyProtection="1">
      <alignment horizontal="center"/>
      <protection locked="0"/>
    </xf>
    <xf numFmtId="38" fontId="16" fillId="10" borderId="0" xfId="1" applyFont="1" applyFill="1" applyBorder="1" applyAlignment="1" applyProtection="1">
      <alignment horizontal="right"/>
      <protection locked="0"/>
    </xf>
    <xf numFmtId="38" fontId="16" fillId="10" borderId="8" xfId="1" applyFont="1" applyFill="1" applyBorder="1" applyAlignment="1" applyProtection="1">
      <alignment horizontal="center" vertical="center"/>
      <protection locked="0"/>
    </xf>
    <xf numFmtId="38" fontId="16" fillId="8" borderId="17" xfId="1" applyFont="1" applyFill="1" applyBorder="1" applyAlignment="1" applyProtection="1">
      <alignment horizontal="center" vertical="center"/>
      <protection locked="0"/>
    </xf>
    <xf numFmtId="38" fontId="2" fillId="0" borderId="25" xfId="1" applyFont="1" applyFill="1" applyBorder="1" applyAlignment="1" applyProtection="1">
      <protection locked="0"/>
    </xf>
    <xf numFmtId="38" fontId="16" fillId="6" borderId="26" xfId="1" applyFont="1" applyFill="1" applyBorder="1" applyAlignment="1" applyProtection="1">
      <alignment horizontal="center" vertical="center"/>
      <protection locked="0"/>
    </xf>
    <xf numFmtId="38" fontId="16" fillId="6" borderId="2" xfId="1" applyFont="1" applyFill="1" applyBorder="1" applyAlignment="1" applyProtection="1">
      <alignment horizontal="center" vertical="center"/>
      <protection locked="0"/>
    </xf>
    <xf numFmtId="38" fontId="16" fillId="5" borderId="26" xfId="1" applyFont="1" applyFill="1" applyBorder="1" applyAlignment="1" applyProtection="1">
      <alignment horizontal="center" vertical="center"/>
      <protection locked="0"/>
    </xf>
    <xf numFmtId="38" fontId="16" fillId="5" borderId="2" xfId="1" applyFont="1" applyFill="1" applyBorder="1" applyAlignment="1" applyProtection="1">
      <alignment horizontal="center" vertical="center"/>
      <protection locked="0"/>
    </xf>
    <xf numFmtId="38" fontId="16" fillId="5" borderId="4" xfId="1" applyFont="1" applyFill="1" applyBorder="1" applyAlignment="1" applyProtection="1">
      <alignment horizontal="center" vertical="center"/>
      <protection locked="0"/>
    </xf>
    <xf numFmtId="38" fontId="16" fillId="5" borderId="27" xfId="1" applyFont="1" applyFill="1" applyBorder="1" applyAlignment="1" applyProtection="1">
      <alignment horizontal="center" vertical="center"/>
      <protection locked="0"/>
    </xf>
    <xf numFmtId="38" fontId="16" fillId="5" borderId="28" xfId="1" applyFont="1" applyFill="1" applyBorder="1" applyAlignment="1" applyProtection="1">
      <alignment horizontal="center" vertical="center"/>
      <protection locked="0"/>
    </xf>
    <xf numFmtId="38" fontId="16" fillId="3" borderId="26" xfId="1" applyFont="1" applyFill="1" applyBorder="1" applyAlignment="1" applyProtection="1">
      <alignment horizontal="center" vertical="center"/>
      <protection locked="0"/>
    </xf>
    <xf numFmtId="38" fontId="16" fillId="3" borderId="2" xfId="1" applyFont="1" applyFill="1" applyBorder="1" applyAlignment="1" applyProtection="1">
      <alignment horizontal="center" vertical="center"/>
      <protection locked="0"/>
    </xf>
    <xf numFmtId="38" fontId="16" fillId="3" borderId="4" xfId="1" applyFont="1" applyFill="1" applyBorder="1" applyAlignment="1" applyProtection="1">
      <alignment horizontal="center" vertical="center"/>
      <protection locked="0"/>
    </xf>
    <xf numFmtId="38" fontId="16" fillId="9" borderId="9" xfId="1" applyFont="1" applyFill="1" applyBorder="1" applyAlignment="1" applyProtection="1">
      <alignment horizontal="center" vertical="center"/>
      <protection locked="0"/>
    </xf>
    <xf numFmtId="38" fontId="16" fillId="9" borderId="2" xfId="1" applyFont="1" applyFill="1" applyBorder="1" applyAlignment="1" applyProtection="1">
      <alignment horizontal="center" vertical="center"/>
      <protection locked="0"/>
    </xf>
    <xf numFmtId="38" fontId="16" fillId="9" borderId="4" xfId="1" applyFont="1" applyFill="1" applyBorder="1" applyAlignment="1" applyProtection="1">
      <alignment horizontal="center" vertical="center"/>
      <protection locked="0"/>
    </xf>
    <xf numFmtId="38" fontId="16" fillId="9" borderId="27" xfId="1" applyFont="1" applyFill="1" applyBorder="1" applyAlignment="1" applyProtection="1">
      <alignment horizontal="center" vertical="center"/>
      <protection locked="0"/>
    </xf>
    <xf numFmtId="38" fontId="16" fillId="8" borderId="26" xfId="1" applyFont="1" applyFill="1" applyBorder="1" applyAlignment="1" applyProtection="1">
      <alignment horizontal="center" vertical="center"/>
      <protection locked="0"/>
    </xf>
    <xf numFmtId="38" fontId="16" fillId="8" borderId="2" xfId="1" applyFont="1" applyFill="1" applyBorder="1" applyAlignment="1" applyProtection="1">
      <alignment horizontal="center" vertical="center"/>
      <protection locked="0"/>
    </xf>
    <xf numFmtId="38" fontId="16" fillId="10" borderId="29" xfId="1" applyFont="1" applyFill="1" applyBorder="1" applyAlignment="1" applyProtection="1">
      <alignment horizontal="center" vertical="center"/>
      <protection locked="0"/>
    </xf>
    <xf numFmtId="38" fontId="16" fillId="10" borderId="4" xfId="1" applyFont="1" applyFill="1" applyBorder="1" applyAlignment="1" applyProtection="1">
      <alignment horizontal="center" vertical="center"/>
      <protection locked="0"/>
    </xf>
    <xf numFmtId="38" fontId="16" fillId="10" borderId="2" xfId="1" applyFont="1" applyFill="1" applyBorder="1" applyAlignment="1" applyProtection="1">
      <alignment horizontal="center" vertical="center"/>
      <protection locked="0"/>
    </xf>
    <xf numFmtId="38" fontId="16" fillId="8" borderId="27" xfId="1" applyFont="1" applyFill="1" applyBorder="1" applyAlignment="1" applyProtection="1">
      <alignment horizontal="center" vertical="center"/>
      <protection locked="0"/>
    </xf>
    <xf numFmtId="0" fontId="1" fillId="0" borderId="30" xfId="0" applyFont="1" applyFill="1" applyBorder="1" applyAlignment="1">
      <alignment horizontal="left" vertical="center"/>
    </xf>
    <xf numFmtId="176" fontId="1" fillId="0" borderId="1" xfId="1" applyNumberFormat="1" applyFont="1" applyFill="1" applyBorder="1">
      <alignment vertical="center"/>
    </xf>
    <xf numFmtId="176" fontId="1" fillId="0" borderId="21" xfId="1" applyNumberFormat="1" applyFont="1" applyFill="1" applyBorder="1" applyAlignment="1">
      <alignment vertical="center" shrinkToFit="1"/>
    </xf>
    <xf numFmtId="180" fontId="1" fillId="0" borderId="6" xfId="1" applyNumberFormat="1" applyFont="1" applyFill="1" applyBorder="1">
      <alignment vertical="center"/>
    </xf>
    <xf numFmtId="176" fontId="1" fillId="0" borderId="1" xfId="1" applyNumberFormat="1" applyFont="1" applyFill="1" applyBorder="1" applyAlignment="1">
      <alignment vertical="center" shrinkToFit="1"/>
    </xf>
    <xf numFmtId="180" fontId="1" fillId="0" borderId="3" xfId="1" applyNumberFormat="1" applyFont="1" applyFill="1" applyBorder="1">
      <alignment vertical="center"/>
    </xf>
    <xf numFmtId="180" fontId="1" fillId="0" borderId="31" xfId="1" applyNumberFormat="1" applyFont="1" applyFill="1" applyBorder="1">
      <alignment vertical="center"/>
    </xf>
    <xf numFmtId="183" fontId="1" fillId="0" borderId="18" xfId="1" applyNumberFormat="1" applyFont="1" applyFill="1" applyBorder="1" applyAlignment="1">
      <alignment vertical="center"/>
    </xf>
    <xf numFmtId="38" fontId="1" fillId="0" borderId="1" xfId="1" applyFont="1" applyFill="1" applyBorder="1">
      <alignment vertical="center"/>
    </xf>
    <xf numFmtId="38" fontId="1" fillId="0" borderId="21" xfId="1" applyFont="1" applyFill="1" applyBorder="1">
      <alignment vertical="center"/>
    </xf>
    <xf numFmtId="179" fontId="1" fillId="0" borderId="6" xfId="1" applyNumberFormat="1" applyFont="1" applyFill="1" applyBorder="1">
      <alignment vertical="center"/>
    </xf>
    <xf numFmtId="179" fontId="1" fillId="0" borderId="3" xfId="1" applyNumberFormat="1" applyFont="1" applyFill="1" applyBorder="1">
      <alignment vertical="center"/>
    </xf>
    <xf numFmtId="179" fontId="1" fillId="0" borderId="22" xfId="1" applyNumberFormat="1" applyFont="1" applyFill="1" applyBorder="1">
      <alignment vertical="center"/>
    </xf>
    <xf numFmtId="176" fontId="1" fillId="0" borderId="21" xfId="1" applyNumberFormat="1" applyFont="1" applyFill="1" applyBorder="1">
      <alignment vertical="center"/>
    </xf>
    <xf numFmtId="179" fontId="1" fillId="0" borderId="31" xfId="1" applyNumberFormat="1" applyFont="1" applyFill="1" applyBorder="1">
      <alignment vertical="center"/>
    </xf>
    <xf numFmtId="176" fontId="1" fillId="0" borderId="3" xfId="1" applyNumberFormat="1" applyFont="1" applyFill="1" applyBorder="1">
      <alignment vertical="center"/>
    </xf>
    <xf numFmtId="176" fontId="1" fillId="0" borderId="32" xfId="1" applyNumberFormat="1" applyFont="1" applyFill="1" applyBorder="1">
      <alignment vertical="center"/>
    </xf>
    <xf numFmtId="176" fontId="1" fillId="0" borderId="3" xfId="1" applyNumberFormat="1" applyFont="1" applyFill="1" applyBorder="1" applyAlignment="1">
      <alignment horizontal="right" vertical="center"/>
    </xf>
    <xf numFmtId="38" fontId="1" fillId="0" borderId="3" xfId="1" applyFont="1" applyFill="1" applyBorder="1">
      <alignment vertical="center"/>
    </xf>
    <xf numFmtId="179" fontId="1" fillId="0" borderId="3" xfId="1" applyNumberFormat="1" applyFont="1" applyFill="1" applyBorder="1" applyAlignment="1">
      <alignment vertical="center"/>
    </xf>
    <xf numFmtId="179" fontId="1" fillId="0" borderId="22" xfId="1" applyNumberFormat="1" applyFont="1" applyFill="1" applyBorder="1" applyAlignment="1">
      <alignment vertical="center"/>
    </xf>
    <xf numFmtId="180" fontId="1" fillId="0" borderId="22" xfId="1" applyNumberFormat="1" applyFont="1" applyFill="1" applyBorder="1">
      <alignment vertical="center"/>
    </xf>
    <xf numFmtId="176" fontId="1" fillId="0" borderId="3" xfId="1" applyNumberFormat="1" applyFont="1" applyFill="1" applyBorder="1" applyAlignment="1">
      <alignment vertical="center" shrinkToFit="1"/>
    </xf>
    <xf numFmtId="183" fontId="1" fillId="0" borderId="18" xfId="1" applyNumberFormat="1" applyFont="1" applyFill="1" applyBorder="1" applyAlignment="1">
      <alignment horizontal="right" vertical="center"/>
    </xf>
    <xf numFmtId="179" fontId="1" fillId="0" borderId="22" xfId="1" applyNumberFormat="1" applyFont="1" applyFill="1" applyBorder="1" applyAlignment="1">
      <alignment horizontal="right" vertical="center"/>
    </xf>
    <xf numFmtId="55" fontId="0" fillId="0" borderId="30" xfId="0" applyNumberFormat="1" applyFont="1" applyFill="1" applyBorder="1" applyAlignment="1">
      <alignment horizontal="left" vertical="center"/>
    </xf>
    <xf numFmtId="180" fontId="1" fillId="0" borderId="6" xfId="1" applyNumberFormat="1" applyFont="1" applyFill="1" applyBorder="1" applyAlignment="1">
      <alignment horizontal="right" vertical="center"/>
    </xf>
    <xf numFmtId="180" fontId="1" fillId="0" borderId="22" xfId="1" applyNumberFormat="1" applyFont="1" applyFill="1" applyBorder="1" applyAlignment="1">
      <alignment horizontal="right" vertical="center"/>
    </xf>
    <xf numFmtId="55" fontId="0" fillId="0" borderId="30" xfId="0" quotePrefix="1" applyNumberFormat="1" applyFont="1" applyFill="1" applyBorder="1" applyAlignment="1">
      <alignment horizontal="left" vertical="center"/>
    </xf>
    <xf numFmtId="180" fontId="1" fillId="0" borderId="6" xfId="1" applyNumberFormat="1" applyFont="1" applyFill="1" applyBorder="1" applyAlignment="1">
      <alignment vertical="center" shrinkToFit="1"/>
    </xf>
    <xf numFmtId="180" fontId="1" fillId="0" borderId="6" xfId="1" applyNumberFormat="1" applyFont="1" applyFill="1" applyBorder="1" applyAlignment="1">
      <alignment horizontal="right" vertical="center" shrinkToFit="1"/>
    </xf>
    <xf numFmtId="180" fontId="1" fillId="0" borderId="3" xfId="1" applyNumberFormat="1" applyFont="1" applyFill="1" applyBorder="1" applyAlignment="1">
      <alignment vertical="center" shrinkToFit="1"/>
    </xf>
    <xf numFmtId="180" fontId="1" fillId="0" borderId="22" xfId="1" applyNumberFormat="1" applyFont="1" applyFill="1" applyBorder="1" applyAlignment="1">
      <alignment horizontal="right" vertical="center" shrinkToFit="1"/>
    </xf>
    <xf numFmtId="183" fontId="1" fillId="0" borderId="18" xfId="1" applyNumberFormat="1" applyFont="1" applyFill="1" applyBorder="1" applyAlignment="1">
      <alignment horizontal="right" vertical="center" shrinkToFit="1"/>
    </xf>
    <xf numFmtId="179" fontId="1" fillId="0" borderId="6" xfId="1" applyNumberFormat="1" applyFont="1" applyFill="1" applyBorder="1" applyAlignment="1">
      <alignment vertical="center" shrinkToFit="1"/>
    </xf>
    <xf numFmtId="179" fontId="1" fillId="0" borderId="3" xfId="1" applyNumberFormat="1" applyFont="1" applyFill="1" applyBorder="1" applyAlignment="1">
      <alignment vertical="center" shrinkToFit="1"/>
    </xf>
    <xf numFmtId="179" fontId="1" fillId="0" borderId="22" xfId="1" applyNumberFormat="1" applyFont="1" applyFill="1" applyBorder="1" applyAlignment="1">
      <alignment vertical="center" shrinkToFit="1"/>
    </xf>
    <xf numFmtId="179" fontId="1" fillId="0" borderId="22" xfId="1" applyNumberFormat="1" applyFont="1" applyFill="1" applyBorder="1" applyAlignment="1">
      <alignment horizontal="right" vertical="center" shrinkToFit="1"/>
    </xf>
    <xf numFmtId="55" fontId="0" fillId="0" borderId="30" xfId="0" quotePrefix="1" applyNumberFormat="1" applyFont="1" applyFill="1" applyBorder="1" applyAlignment="1">
      <alignment horizontal="left" vertical="center" shrinkToFit="1"/>
    </xf>
    <xf numFmtId="176" fontId="17" fillId="0" borderId="33" xfId="1" applyNumberFormat="1" applyFont="1" applyFill="1" applyBorder="1">
      <alignment vertical="center"/>
    </xf>
    <xf numFmtId="180" fontId="17" fillId="0" borderId="6" xfId="1" applyNumberFormat="1" applyFont="1" applyFill="1" applyBorder="1">
      <alignment vertical="center"/>
    </xf>
    <xf numFmtId="180" fontId="17" fillId="0" borderId="3" xfId="1" applyNumberFormat="1" applyFont="1" applyFill="1" applyBorder="1" applyAlignment="1">
      <alignment vertical="center" shrinkToFit="1"/>
    </xf>
    <xf numFmtId="180" fontId="17" fillId="0" borderId="22" xfId="1" applyNumberFormat="1" applyFont="1" applyFill="1" applyBorder="1" applyAlignment="1">
      <alignment horizontal="right" vertical="center" shrinkToFit="1"/>
    </xf>
    <xf numFmtId="0" fontId="1" fillId="0" borderId="24" xfId="0" applyFont="1" applyFill="1" applyBorder="1" applyAlignment="1">
      <alignment horizontal="left" vertical="center"/>
    </xf>
    <xf numFmtId="176" fontId="1" fillId="0" borderId="25" xfId="1" applyNumberFormat="1" applyFont="1" applyFill="1" applyBorder="1">
      <alignment vertical="center"/>
    </xf>
    <xf numFmtId="176" fontId="1" fillId="0" borderId="20" xfId="1" applyNumberFormat="1" applyFont="1" applyFill="1" applyBorder="1">
      <alignment vertical="center"/>
    </xf>
    <xf numFmtId="180" fontId="1" fillId="0" borderId="8" xfId="1" applyNumberFormat="1" applyFont="1" applyFill="1" applyBorder="1">
      <alignment vertical="center"/>
    </xf>
    <xf numFmtId="180" fontId="1" fillId="0" borderId="7" xfId="1" applyNumberFormat="1" applyFont="1" applyFill="1" applyBorder="1">
      <alignment vertical="center"/>
    </xf>
    <xf numFmtId="180" fontId="1" fillId="0" borderId="17" xfId="1" applyNumberFormat="1" applyFont="1" applyFill="1" applyBorder="1">
      <alignment vertical="center"/>
    </xf>
    <xf numFmtId="183" fontId="1" fillId="0" borderId="23" xfId="1" applyNumberFormat="1" applyFont="1" applyFill="1" applyBorder="1" applyAlignment="1">
      <alignment vertical="center"/>
    </xf>
    <xf numFmtId="38" fontId="1" fillId="0" borderId="25" xfId="1" applyFont="1" applyFill="1" applyBorder="1">
      <alignment vertical="center"/>
    </xf>
    <xf numFmtId="38" fontId="1" fillId="0" borderId="20" xfId="1" applyFont="1" applyFill="1" applyBorder="1">
      <alignment vertical="center"/>
    </xf>
    <xf numFmtId="179" fontId="1" fillId="0" borderId="8" xfId="1" applyNumberFormat="1" applyFont="1" applyFill="1" applyBorder="1">
      <alignment vertical="center"/>
    </xf>
    <xf numFmtId="179" fontId="1" fillId="0" borderId="7" xfId="1" applyNumberFormat="1" applyFont="1" applyFill="1" applyBorder="1">
      <alignment vertical="center"/>
    </xf>
    <xf numFmtId="179" fontId="1" fillId="0" borderId="17" xfId="1" applyNumberFormat="1" applyFont="1" applyFill="1" applyBorder="1">
      <alignment vertical="center"/>
    </xf>
    <xf numFmtId="176" fontId="1" fillId="0" borderId="7" xfId="1" applyNumberFormat="1" applyFont="1" applyFill="1" applyBorder="1">
      <alignment vertical="center"/>
    </xf>
    <xf numFmtId="179" fontId="1" fillId="0" borderId="7" xfId="1" applyNumberFormat="1" applyFont="1" applyFill="1" applyBorder="1" applyAlignment="1">
      <alignment vertical="center"/>
    </xf>
    <xf numFmtId="179" fontId="1" fillId="0" borderId="17" xfId="1" applyNumberFormat="1" applyFont="1" applyFill="1" applyBorder="1" applyAlignment="1">
      <alignment vertical="center"/>
    </xf>
    <xf numFmtId="0" fontId="0" fillId="0" borderId="0" xfId="0" applyFill="1" applyBorder="1">
      <alignment vertical="center"/>
    </xf>
    <xf numFmtId="55" fontId="1" fillId="0" borderId="30" xfId="0" applyNumberFormat="1" applyFont="1" applyFill="1" applyBorder="1" applyAlignment="1">
      <alignment horizontal="left" vertical="center"/>
    </xf>
    <xf numFmtId="55" fontId="0" fillId="0" borderId="30" xfId="0" applyNumberFormat="1" applyFont="1" applyFill="1" applyBorder="1" applyAlignment="1">
      <alignment horizontal="left" vertical="center" shrinkToFit="1"/>
    </xf>
    <xf numFmtId="180" fontId="1" fillId="0" borderId="22" xfId="1" applyNumberFormat="1" applyFont="1" applyFill="1" applyBorder="1" applyAlignment="1">
      <alignment vertical="center" shrinkToFit="1"/>
    </xf>
    <xf numFmtId="38" fontId="1" fillId="0" borderId="3" xfId="1" applyFont="1" applyFill="1" applyBorder="1" applyAlignment="1">
      <alignment vertical="center" shrinkToFit="1"/>
    </xf>
    <xf numFmtId="0" fontId="17" fillId="0" borderId="0" xfId="0" applyFont="1" applyFill="1" applyBorder="1">
      <alignment vertical="center"/>
    </xf>
    <xf numFmtId="177" fontId="0" fillId="0" borderId="8" xfId="0" applyNumberFormat="1" applyBorder="1">
      <alignment vertical="center"/>
    </xf>
    <xf numFmtId="0" fontId="18" fillId="0" borderId="0" xfId="0" applyFont="1">
      <alignment vertical="center"/>
    </xf>
    <xf numFmtId="182" fontId="18" fillId="0" borderId="0" xfId="0" applyNumberFormat="1" applyFont="1" applyAlignment="1"/>
    <xf numFmtId="0" fontId="19" fillId="0" borderId="0" xfId="0" applyFont="1">
      <alignment vertical="center"/>
    </xf>
    <xf numFmtId="0" fontId="18" fillId="0" borderId="0" xfId="0" applyFont="1" applyAlignment="1">
      <alignment horizontal="left" vertical="center"/>
    </xf>
    <xf numFmtId="0" fontId="0" fillId="0" borderId="0" xfId="0" applyFont="1">
      <alignment vertical="center"/>
    </xf>
    <xf numFmtId="0" fontId="0" fillId="0" borderId="0" xfId="0" applyFont="1" applyAlignment="1">
      <alignment horizontal="left" vertical="center"/>
    </xf>
    <xf numFmtId="0" fontId="20" fillId="0" borderId="0" xfId="0" applyFont="1" applyBorder="1">
      <alignment vertical="center"/>
    </xf>
    <xf numFmtId="0" fontId="4" fillId="0" borderId="0" xfId="0" applyFont="1" applyBorder="1">
      <alignment vertical="center"/>
    </xf>
    <xf numFmtId="0" fontId="21" fillId="0" borderId="0" xfId="0" applyFont="1" applyBorder="1" applyAlignment="1">
      <alignment vertical="center"/>
    </xf>
    <xf numFmtId="0" fontId="20" fillId="0" borderId="0" xfId="0" applyFont="1" applyBorder="1" applyAlignment="1">
      <alignment vertical="center"/>
    </xf>
    <xf numFmtId="176" fontId="1" fillId="0" borderId="0" xfId="1" applyNumberFormat="1" applyFont="1" applyFill="1" applyBorder="1">
      <alignment vertical="center"/>
    </xf>
    <xf numFmtId="180" fontId="0" fillId="0" borderId="6" xfId="0" applyNumberFormat="1" applyFill="1" applyBorder="1">
      <alignment vertical="center"/>
    </xf>
    <xf numFmtId="179" fontId="0" fillId="0" borderId="0" xfId="0" applyNumberFormat="1" applyFill="1">
      <alignment vertical="center"/>
    </xf>
    <xf numFmtId="179" fontId="0" fillId="0" borderId="22" xfId="0" applyNumberFormat="1" applyFill="1" applyBorder="1">
      <alignment vertical="center"/>
    </xf>
    <xf numFmtId="176" fontId="0" fillId="0" borderId="1" xfId="1" applyNumberFormat="1" applyFont="1" applyFill="1" applyBorder="1">
      <alignment vertical="center"/>
    </xf>
    <xf numFmtId="176" fontId="0" fillId="0" borderId="21" xfId="1" applyNumberFormat="1" applyFont="1" applyFill="1" applyBorder="1" applyAlignment="1">
      <alignment vertical="center" shrinkToFit="1"/>
    </xf>
    <xf numFmtId="185" fontId="1" fillId="0" borderId="3" xfId="1" applyNumberFormat="1" applyFont="1" applyFill="1" applyBorder="1">
      <alignment vertical="center"/>
    </xf>
    <xf numFmtId="185" fontId="1" fillId="0" borderId="32" xfId="1" applyNumberFormat="1" applyFont="1" applyFill="1" applyBorder="1">
      <alignment vertical="center"/>
    </xf>
    <xf numFmtId="185" fontId="1" fillId="0" borderId="21" xfId="1" applyNumberFormat="1" applyFont="1" applyFill="1" applyBorder="1">
      <alignment vertical="center"/>
    </xf>
    <xf numFmtId="185" fontId="1" fillId="0" borderId="0" xfId="1" applyNumberFormat="1" applyFont="1" applyFill="1" applyBorder="1">
      <alignment vertical="center"/>
    </xf>
    <xf numFmtId="0" fontId="0" fillId="0" borderId="6" xfId="0" quotePrefix="1" applyFont="1" applyFill="1" applyBorder="1" applyAlignment="1">
      <alignment horizontal="left" vertical="center" wrapText="1"/>
    </xf>
    <xf numFmtId="0" fontId="0" fillId="0" borderId="6" xfId="0" quotePrefix="1" applyFont="1" applyFill="1" applyBorder="1" applyAlignment="1">
      <alignment horizontal="left" vertical="center" wrapText="1" shrinkToFit="1"/>
    </xf>
    <xf numFmtId="176" fontId="1" fillId="0" borderId="38" xfId="1" applyNumberFormat="1" applyFont="1" applyFill="1" applyBorder="1">
      <alignment vertical="center"/>
    </xf>
    <xf numFmtId="180" fontId="1" fillId="0" borderId="35" xfId="1" applyNumberFormat="1" applyFont="1" applyFill="1" applyBorder="1">
      <alignment vertical="center"/>
    </xf>
    <xf numFmtId="180" fontId="1" fillId="0" borderId="39" xfId="1" applyNumberFormat="1" applyFont="1" applyFill="1" applyBorder="1">
      <alignment vertical="center"/>
    </xf>
    <xf numFmtId="179" fontId="1" fillId="0" borderId="35" xfId="1" applyNumberFormat="1" applyFont="1" applyFill="1" applyBorder="1">
      <alignment vertical="center"/>
    </xf>
    <xf numFmtId="179" fontId="1" fillId="0" borderId="39" xfId="1" applyNumberFormat="1" applyFont="1" applyFill="1" applyBorder="1">
      <alignment vertical="center"/>
    </xf>
    <xf numFmtId="179" fontId="1" fillId="0" borderId="39" xfId="1" applyNumberFormat="1" applyFont="1" applyFill="1" applyBorder="1" applyAlignment="1">
      <alignment vertical="center"/>
    </xf>
    <xf numFmtId="179" fontId="1" fillId="0" borderId="36" xfId="1" applyNumberFormat="1" applyFont="1" applyFill="1" applyBorder="1" applyAlignment="1">
      <alignment vertical="center"/>
    </xf>
    <xf numFmtId="176" fontId="1" fillId="0" borderId="33" xfId="1" applyNumberFormat="1" applyFont="1" applyFill="1" applyBorder="1">
      <alignment vertical="center"/>
    </xf>
    <xf numFmtId="176" fontId="1" fillId="0" borderId="34" xfId="1" applyNumberFormat="1" applyFont="1" applyFill="1" applyBorder="1">
      <alignment vertical="center"/>
    </xf>
    <xf numFmtId="179" fontId="1" fillId="0" borderId="22" xfId="2" applyNumberFormat="1" applyFont="1" applyFill="1" applyBorder="1" applyAlignment="1">
      <alignment horizontal="right" vertical="center" shrinkToFit="1"/>
    </xf>
    <xf numFmtId="180" fontId="1" fillId="0" borderId="40" xfId="1" applyNumberFormat="1" applyFont="1" applyFill="1" applyBorder="1" applyAlignment="1">
      <alignment vertical="center" shrinkToFit="1"/>
    </xf>
    <xf numFmtId="180" fontId="1" fillId="0" borderId="41" xfId="1" applyNumberFormat="1" applyFont="1" applyFill="1" applyBorder="1" applyAlignment="1">
      <alignment horizontal="right" vertical="center" shrinkToFit="1"/>
    </xf>
    <xf numFmtId="183" fontId="1" fillId="0" borderId="42" xfId="1" applyNumberFormat="1" applyFont="1" applyFill="1" applyBorder="1" applyAlignment="1">
      <alignment horizontal="right" vertical="center" shrinkToFit="1"/>
    </xf>
    <xf numFmtId="179" fontId="1" fillId="0" borderId="40" xfId="1" applyNumberFormat="1" applyFont="1" applyFill="1" applyBorder="1" applyAlignment="1">
      <alignment vertical="center" shrinkToFit="1"/>
    </xf>
    <xf numFmtId="179" fontId="1" fillId="0" borderId="41" xfId="1" applyNumberFormat="1" applyFont="1" applyFill="1" applyBorder="1" applyAlignment="1">
      <alignment vertical="center" shrinkToFit="1"/>
    </xf>
    <xf numFmtId="176" fontId="1" fillId="0" borderId="43" xfId="1" applyNumberFormat="1" applyFont="1" applyFill="1" applyBorder="1">
      <alignment vertical="center"/>
    </xf>
    <xf numFmtId="180" fontId="1" fillId="0" borderId="44" xfId="1" applyNumberFormat="1" applyFont="1" applyFill="1" applyBorder="1">
      <alignment vertical="center"/>
    </xf>
    <xf numFmtId="180" fontId="1" fillId="0" borderId="45" xfId="1" applyNumberFormat="1" applyFont="1" applyFill="1" applyBorder="1">
      <alignment vertical="center"/>
    </xf>
    <xf numFmtId="183" fontId="1" fillId="0" borderId="46" xfId="1" applyNumberFormat="1" applyFont="1" applyFill="1" applyBorder="1" applyAlignment="1">
      <alignment vertical="center"/>
    </xf>
    <xf numFmtId="179" fontId="1" fillId="0" borderId="44" xfId="1" applyNumberFormat="1" applyFont="1" applyFill="1" applyBorder="1">
      <alignment vertical="center"/>
    </xf>
    <xf numFmtId="179" fontId="1" fillId="0" borderId="45" xfId="1" applyNumberFormat="1" applyFont="1" applyFill="1" applyBorder="1">
      <alignment vertical="center"/>
    </xf>
    <xf numFmtId="176" fontId="1" fillId="0" borderId="47" xfId="1" applyNumberFormat="1" applyFont="1" applyFill="1" applyBorder="1">
      <alignment vertical="center"/>
    </xf>
    <xf numFmtId="180" fontId="1" fillId="0" borderId="47" xfId="1" applyNumberFormat="1" applyFont="1" applyFill="1" applyBorder="1">
      <alignment vertical="center"/>
    </xf>
    <xf numFmtId="176" fontId="1" fillId="0" borderId="38" xfId="1" applyNumberFormat="1" applyFont="1" applyFill="1" applyBorder="1" applyAlignment="1">
      <alignment horizontal="center" vertical="center" shrinkToFit="1"/>
    </xf>
    <xf numFmtId="180" fontId="1" fillId="0" borderId="3" xfId="1" applyNumberFormat="1" applyFont="1" applyFill="1" applyBorder="1" applyAlignment="1">
      <alignment horizontal="right" vertical="center" shrinkToFit="1"/>
    </xf>
    <xf numFmtId="0" fontId="0" fillId="0" borderId="10" xfId="0" applyFill="1" applyBorder="1" applyAlignment="1">
      <alignment horizontal="center" vertical="center" wrapText="1"/>
    </xf>
    <xf numFmtId="38" fontId="0" fillId="0" borderId="11" xfId="1" applyFont="1" applyBorder="1">
      <alignment vertical="center"/>
    </xf>
    <xf numFmtId="0" fontId="0" fillId="0" borderId="7" xfId="0" quotePrefix="1" applyFill="1" applyBorder="1" applyAlignment="1">
      <alignment horizontal="center" vertical="center" wrapText="1"/>
    </xf>
    <xf numFmtId="179" fontId="0" fillId="0" borderId="12" xfId="0" applyNumberFormat="1" applyBorder="1">
      <alignment vertical="center"/>
    </xf>
    <xf numFmtId="0" fontId="0" fillId="0" borderId="6" xfId="0" quotePrefix="1" applyFont="1" applyFill="1" applyBorder="1" applyAlignment="1">
      <alignment horizontal="left" vertical="center" shrinkToFit="1"/>
    </xf>
    <xf numFmtId="0" fontId="0" fillId="0" borderId="6" xfId="0" applyFont="1" applyFill="1" applyBorder="1" applyAlignment="1">
      <alignment horizontal="left" vertical="center" shrinkToFit="1"/>
    </xf>
    <xf numFmtId="0" fontId="0" fillId="0" borderId="6" xfId="0" applyBorder="1" applyAlignment="1">
      <alignment vertical="center" shrinkToFit="1"/>
    </xf>
    <xf numFmtId="180" fontId="1" fillId="0" borderId="0" xfId="1" applyNumberFormat="1" applyFont="1" applyFill="1" applyBorder="1">
      <alignment vertical="center"/>
    </xf>
    <xf numFmtId="183" fontId="1" fillId="0" borderId="0" xfId="1" applyNumberFormat="1" applyFont="1" applyFill="1" applyBorder="1" applyAlignment="1">
      <alignment vertical="center"/>
    </xf>
    <xf numFmtId="179" fontId="1" fillId="0" borderId="0" xfId="1" applyNumberFormat="1" applyFont="1" applyFill="1" applyBorder="1">
      <alignment vertical="center"/>
    </xf>
    <xf numFmtId="179" fontId="1" fillId="0" borderId="0" xfId="1" applyNumberFormat="1" applyFont="1" applyFill="1" applyBorder="1" applyAlignment="1">
      <alignment vertical="center"/>
    </xf>
    <xf numFmtId="0" fontId="0" fillId="0" borderId="30" xfId="0" applyFont="1" applyFill="1" applyBorder="1" applyAlignment="1">
      <alignment horizontal="left" vertical="center" shrinkToFit="1"/>
    </xf>
    <xf numFmtId="176" fontId="1" fillId="0" borderId="21" xfId="1" applyNumberFormat="1" applyFont="1" applyFill="1" applyBorder="1" applyAlignment="1">
      <alignment horizontal="center" vertical="center" shrinkToFit="1"/>
    </xf>
    <xf numFmtId="180" fontId="1" fillId="0" borderId="40" xfId="1" applyNumberFormat="1" applyFont="1" applyFill="1" applyBorder="1">
      <alignment vertical="center"/>
    </xf>
    <xf numFmtId="180" fontId="1" fillId="0" borderId="41" xfId="1" applyNumberFormat="1" applyFont="1" applyFill="1" applyBorder="1">
      <alignment vertical="center"/>
    </xf>
    <xf numFmtId="183" fontId="1" fillId="0" borderId="42" xfId="1" applyNumberFormat="1" applyFont="1" applyFill="1" applyBorder="1" applyAlignment="1">
      <alignment vertical="center"/>
    </xf>
    <xf numFmtId="179" fontId="1" fillId="0" borderId="40" xfId="1" applyNumberFormat="1" applyFont="1" applyFill="1" applyBorder="1">
      <alignment vertical="center"/>
    </xf>
    <xf numFmtId="179" fontId="1" fillId="0" borderId="41" xfId="1" applyNumberFormat="1" applyFont="1" applyFill="1" applyBorder="1">
      <alignment vertical="center"/>
    </xf>
    <xf numFmtId="180" fontId="1" fillId="0" borderId="34" xfId="1" applyNumberFormat="1" applyFont="1" applyFill="1" applyBorder="1">
      <alignment vertical="center"/>
    </xf>
    <xf numFmtId="0" fontId="0" fillId="0" borderId="0" xfId="0" applyFont="1" applyFill="1" applyBorder="1" applyAlignment="1">
      <alignment horizontal="left" vertical="center" shrinkToFit="1"/>
    </xf>
    <xf numFmtId="176" fontId="1" fillId="0" borderId="0" xfId="1" applyNumberFormat="1" applyFont="1" applyFill="1" applyBorder="1" applyAlignment="1">
      <alignment horizontal="center" vertical="center" shrinkToFit="1"/>
    </xf>
    <xf numFmtId="0" fontId="0" fillId="0" borderId="37" xfId="0" quotePrefix="1" applyFont="1" applyFill="1" applyBorder="1" applyAlignment="1">
      <alignment horizontal="left" vertical="center" shrinkToFit="1"/>
    </xf>
    <xf numFmtId="0" fontId="4" fillId="0" borderId="0" xfId="0" applyFont="1" applyAlignment="1">
      <alignment horizontal="right"/>
    </xf>
    <xf numFmtId="0" fontId="0" fillId="0" borderId="0" xfId="0" applyAlignment="1">
      <alignment horizontal="right" vertical="center"/>
    </xf>
    <xf numFmtId="182" fontId="0" fillId="0" borderId="0" xfId="0" applyNumberFormat="1" applyFont="1" applyAlignment="1">
      <alignment horizontal="center"/>
    </xf>
    <xf numFmtId="182" fontId="5" fillId="0" borderId="0" xfId="0" applyNumberFormat="1" applyFont="1" applyAlignment="1">
      <alignment horizontal="right"/>
    </xf>
    <xf numFmtId="182" fontId="4" fillId="0" borderId="0" xfId="0" quotePrefix="1" applyNumberFormat="1" applyFont="1" applyAlignment="1">
      <alignment horizontal="center" vertical="center"/>
    </xf>
    <xf numFmtId="0" fontId="0" fillId="0" borderId="0" xfId="0"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800" b="1" i="0" u="none" strike="noStrike" baseline="0">
                <a:solidFill>
                  <a:srgbClr val="000000"/>
                </a:solidFill>
                <a:latin typeface="ＭＳ Ｐゴシック"/>
                <a:ea typeface="ＭＳ Ｐゴシック"/>
              </a:rPr>
              <a:t>鍛圧機械 全会員受注動向 暦年推移グラフ</a:t>
            </a:r>
            <a:endParaRPr lang="ja-JP" altLang="en-US"/>
          </a:p>
        </c:rich>
      </c:tx>
      <c:layout>
        <c:manualLayout>
          <c:xMode val="edge"/>
          <c:yMode val="edge"/>
          <c:x val="0.26505261310421302"/>
          <c:y val="8.0970760320067565E-3"/>
        </c:manualLayout>
      </c:layout>
      <c:overlay val="0"/>
      <c:spPr>
        <a:noFill/>
        <a:ln w="25400">
          <a:noFill/>
        </a:ln>
      </c:spPr>
    </c:title>
    <c:autoTitleDeleted val="0"/>
    <c:plotArea>
      <c:layout>
        <c:manualLayout>
          <c:layoutTarget val="inner"/>
          <c:xMode val="edge"/>
          <c:yMode val="edge"/>
          <c:x val="5.1108642584164664E-2"/>
          <c:y val="2.1255070388928658E-2"/>
          <c:w val="0.91492241616704739"/>
          <c:h val="0.8757891936337987"/>
        </c:manualLayout>
      </c:layout>
      <c:barChart>
        <c:barDir val="col"/>
        <c:grouping val="stacked"/>
        <c:varyColors val="0"/>
        <c:ser>
          <c:idx val="1"/>
          <c:order val="0"/>
          <c:tx>
            <c:strRef>
              <c:f>長期暦年受注グラフ!$D$63</c:f>
              <c:strCache>
                <c:ptCount val="1"/>
                <c:pt idx="0">
                  <c:v>プレス系機械</c:v>
                </c:pt>
              </c:strCache>
            </c:strRef>
          </c:tx>
          <c:spPr>
            <a:solidFill>
              <a:srgbClr val="CCFFCC"/>
            </a:solidFill>
            <a:ln w="12700">
              <a:solidFill>
                <a:srgbClr val="000000"/>
              </a:solidFill>
              <a:prstDash val="solid"/>
            </a:ln>
          </c:spPr>
          <c:invertIfNegative val="0"/>
          <c:dLbls>
            <c:dLbl>
              <c:idx val="0"/>
              <c:layout>
                <c:manualLayout>
                  <c:x val="-2.3440315705914057E-4"/>
                  <c:y val="-9.4296030770973233E-4"/>
                </c:manualLayout>
              </c:layout>
              <c:dLblPos val="ctr"/>
              <c:showLegendKey val="0"/>
              <c:showVal val="1"/>
              <c:showCatName val="0"/>
              <c:showSerName val="0"/>
              <c:showPercent val="0"/>
              <c:showBubbleSize val="0"/>
            </c:dLbl>
            <c:dLbl>
              <c:idx val="2"/>
              <c:layout>
                <c:manualLayout>
                  <c:x val="-3.1794725265012753E-3"/>
                  <c:y val="-1.1351039866605429E-3"/>
                </c:manualLayout>
              </c:layout>
              <c:dLblPos val="ctr"/>
              <c:showLegendKey val="0"/>
              <c:showVal val="1"/>
              <c:showCatName val="0"/>
              <c:showSerName val="0"/>
              <c:showPercent val="0"/>
              <c:showBubbleSize val="0"/>
            </c:dLbl>
            <c:dLbl>
              <c:idx val="27"/>
              <c:layout>
                <c:manualLayout>
                  <c:x val="5.7020065044539696E-4"/>
                  <c:y val="-1.6380845620474248E-3"/>
                </c:manualLayout>
              </c:layout>
              <c:dLblPos val="ctr"/>
              <c:showLegendKey val="0"/>
              <c:showVal val="1"/>
              <c:showCatName val="0"/>
              <c:showSerName val="0"/>
              <c:showPercent val="0"/>
              <c:showBubbleSize val="0"/>
            </c:dLbl>
            <c:dLbl>
              <c:idx val="28"/>
              <c:layout/>
              <c:dLblPos val="ctr"/>
              <c:showLegendKey val="0"/>
              <c:showVal val="1"/>
              <c:showCatName val="0"/>
              <c:showSerName val="0"/>
              <c:showPercent val="0"/>
              <c:showBubbleSize val="0"/>
            </c:dLbl>
            <c:dLbl>
              <c:idx val="30"/>
              <c:layout/>
              <c:dLblPos val="ctr"/>
              <c:showLegendKey val="0"/>
              <c:showVal val="1"/>
              <c:showCatName val="0"/>
              <c:showSerName val="0"/>
              <c:showPercent val="0"/>
              <c:showBubbleSize val="0"/>
            </c:dLbl>
            <c:dLbl>
              <c:idx val="31"/>
              <c:layout>
                <c:manualLayout>
                  <c:xMode val="edge"/>
                  <c:yMode val="edge"/>
                  <c:x val="0.75850864115708716"/>
                  <c:y val="0.58097259307042293"/>
                </c:manualLayout>
              </c:layout>
              <c:dLblPos val="ctr"/>
              <c:showLegendKey val="0"/>
              <c:showVal val="1"/>
              <c:showCatName val="0"/>
              <c:showSerName val="0"/>
              <c:showPercent val="0"/>
              <c:showBubbleSize val="0"/>
            </c:dLbl>
            <c:dLbl>
              <c:idx val="32"/>
              <c:layout>
                <c:manualLayout>
                  <c:xMode val="edge"/>
                  <c:yMode val="edge"/>
                  <c:x val="0.77879662034247954"/>
                  <c:y val="0.59210621419198151"/>
                </c:manualLayout>
              </c:layout>
              <c:dLblPos val="ctr"/>
              <c:showLegendKey val="0"/>
              <c:showVal val="1"/>
              <c:showCatName val="0"/>
              <c:showSerName val="0"/>
              <c:showPercent val="0"/>
              <c:showBubbleSize val="0"/>
            </c:dLbl>
            <c:dLbl>
              <c:idx val="34"/>
              <c:dLblPos val="ctr"/>
              <c:showLegendKey val="0"/>
              <c:showVal val="1"/>
              <c:showCatName val="0"/>
              <c:showSerName val="0"/>
              <c:showPercent val="0"/>
              <c:showBubbleSize val="0"/>
            </c:dLbl>
            <c:dLbl>
              <c:idx val="35"/>
              <c:dLblPos val="ctr"/>
              <c:showLegendKey val="0"/>
              <c:showVal val="1"/>
              <c:showCatName val="0"/>
              <c:showSerName val="0"/>
              <c:showPercent val="0"/>
              <c:showBubbleSize val="0"/>
            </c:dLbl>
            <c:dLbl>
              <c:idx val="36"/>
              <c:dLblPos val="ctr"/>
              <c:showLegendKey val="0"/>
              <c:showVal val="1"/>
              <c:showCatName val="0"/>
              <c:showSerName val="0"/>
              <c:showPercent val="0"/>
              <c:showBubbleSize val="0"/>
            </c:dLbl>
            <c:dLbl>
              <c:idx val="37"/>
              <c:dLblPos val="ctr"/>
              <c:showLegendKey val="0"/>
              <c:showVal val="1"/>
              <c:showCatName val="0"/>
              <c:showSerName val="0"/>
              <c:showPercent val="0"/>
              <c:showBubbleSize val="0"/>
            </c:dLbl>
            <c:dLbl>
              <c:idx val="40"/>
              <c:dLblPos val="ctr"/>
              <c:showLegendKey val="0"/>
              <c:showVal val="1"/>
              <c:showCatName val="0"/>
              <c:showSerName val="0"/>
              <c:showPercent val="0"/>
              <c:showBubbleSize val="0"/>
            </c:dLbl>
            <c:dLbl>
              <c:idx val="43"/>
              <c:dLblPos val="ctr"/>
              <c:showLegendKey val="0"/>
              <c:showVal val="1"/>
              <c:showCatName val="0"/>
              <c:showSerName val="0"/>
              <c:showPercent val="0"/>
              <c:showBubbleSize val="0"/>
            </c:dLbl>
            <c:dLbl>
              <c:idx val="44"/>
              <c:dLblPos val="ctr"/>
              <c:showLegendKey val="0"/>
              <c:showVal val="1"/>
              <c:showCatName val="0"/>
              <c:showSerName val="0"/>
              <c:showPercent val="0"/>
              <c:showBubbleSize val="0"/>
            </c:dLbl>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長期暦年受注グラフ!$B$64:$B$94</c:f>
              <c:strCache>
                <c:ptCount val="31"/>
                <c:pt idx="0">
                  <c:v>1986年</c:v>
                </c:pt>
                <c:pt idx="1">
                  <c:v>1987年</c:v>
                </c:pt>
                <c:pt idx="2">
                  <c:v>1988年</c:v>
                </c:pt>
                <c:pt idx="3">
                  <c:v>1989年</c:v>
                </c:pt>
                <c:pt idx="4">
                  <c:v>1990年</c:v>
                </c:pt>
                <c:pt idx="5">
                  <c:v>1991年</c:v>
                </c:pt>
                <c:pt idx="6">
                  <c:v>1992年</c:v>
                </c:pt>
                <c:pt idx="7">
                  <c:v>1993年</c:v>
                </c:pt>
                <c:pt idx="8">
                  <c:v>1994年</c:v>
                </c:pt>
                <c:pt idx="9">
                  <c:v>1995年</c:v>
                </c:pt>
                <c:pt idx="10">
                  <c:v>1996年</c:v>
                </c:pt>
                <c:pt idx="11">
                  <c:v>1997年</c:v>
                </c:pt>
                <c:pt idx="12">
                  <c:v>1998年</c:v>
                </c:pt>
                <c:pt idx="13">
                  <c:v>1999年</c:v>
                </c:pt>
                <c:pt idx="14">
                  <c:v>2000年</c:v>
                </c:pt>
                <c:pt idx="15">
                  <c:v>2001年</c:v>
                </c:pt>
                <c:pt idx="16">
                  <c:v>2002年</c:v>
                </c:pt>
                <c:pt idx="17">
                  <c:v>2003年</c:v>
                </c:pt>
                <c:pt idx="18">
                  <c:v>2004年</c:v>
                </c:pt>
                <c:pt idx="19">
                  <c:v>2005年</c:v>
                </c:pt>
                <c:pt idx="20">
                  <c:v>2006年</c:v>
                </c:pt>
                <c:pt idx="21">
                  <c:v>2007年</c:v>
                </c:pt>
                <c:pt idx="22">
                  <c:v>2008年</c:v>
                </c:pt>
                <c:pt idx="23">
                  <c:v>2009年</c:v>
                </c:pt>
                <c:pt idx="24">
                  <c:v>2010年</c:v>
                </c:pt>
                <c:pt idx="25">
                  <c:v>2011年</c:v>
                </c:pt>
                <c:pt idx="26">
                  <c:v>2012年</c:v>
                </c:pt>
                <c:pt idx="27">
                  <c:v>2013年</c:v>
                </c:pt>
                <c:pt idx="28">
                  <c:v>2014年</c:v>
                </c:pt>
                <c:pt idx="29">
                  <c:v>2015年見通</c:v>
                </c:pt>
                <c:pt idx="30">
                  <c:v>2016年予想</c:v>
                </c:pt>
              </c:strCache>
            </c:strRef>
          </c:cat>
          <c:val>
            <c:numRef>
              <c:f>長期暦年受注グラフ!$D$64:$D$94</c:f>
              <c:numCache>
                <c:formatCode>#,##0_);[Red]\(#,##0\)</c:formatCode>
                <c:ptCount val="31"/>
                <c:pt idx="0">
                  <c:v>1366.84</c:v>
                </c:pt>
                <c:pt idx="1">
                  <c:v>1411.79</c:v>
                </c:pt>
                <c:pt idx="2">
                  <c:v>1744.78</c:v>
                </c:pt>
                <c:pt idx="3">
                  <c:v>2113.71</c:v>
                </c:pt>
                <c:pt idx="4">
                  <c:v>2159.2800000000002</c:v>
                </c:pt>
                <c:pt idx="5">
                  <c:v>1732.68</c:v>
                </c:pt>
                <c:pt idx="6">
                  <c:v>1300.02</c:v>
                </c:pt>
                <c:pt idx="7">
                  <c:v>920.55</c:v>
                </c:pt>
                <c:pt idx="8">
                  <c:v>1031.17</c:v>
                </c:pt>
                <c:pt idx="9">
                  <c:v>1553.76</c:v>
                </c:pt>
                <c:pt idx="10">
                  <c:v>1348.49</c:v>
                </c:pt>
                <c:pt idx="11">
                  <c:v>1536.95</c:v>
                </c:pt>
                <c:pt idx="12">
                  <c:v>907.28</c:v>
                </c:pt>
                <c:pt idx="13">
                  <c:v>1104.32</c:v>
                </c:pt>
                <c:pt idx="14">
                  <c:v>1169.99</c:v>
                </c:pt>
                <c:pt idx="15">
                  <c:v>952.51</c:v>
                </c:pt>
                <c:pt idx="16">
                  <c:v>967.08</c:v>
                </c:pt>
                <c:pt idx="17">
                  <c:v>1394</c:v>
                </c:pt>
                <c:pt idx="18">
                  <c:v>1674</c:v>
                </c:pt>
                <c:pt idx="19">
                  <c:v>2140.3000000000002</c:v>
                </c:pt>
                <c:pt idx="20">
                  <c:v>2099</c:v>
                </c:pt>
                <c:pt idx="21">
                  <c:v>2025</c:v>
                </c:pt>
                <c:pt idx="22">
                  <c:v>1791</c:v>
                </c:pt>
                <c:pt idx="23">
                  <c:v>330.1</c:v>
                </c:pt>
                <c:pt idx="24">
                  <c:v>1268</c:v>
                </c:pt>
                <c:pt idx="25">
                  <c:v>1704.83</c:v>
                </c:pt>
                <c:pt idx="26">
                  <c:v>1730</c:v>
                </c:pt>
                <c:pt idx="27">
                  <c:v>1261.04</c:v>
                </c:pt>
                <c:pt idx="28">
                  <c:v>1556.03</c:v>
                </c:pt>
                <c:pt idx="29">
                  <c:v>1500</c:v>
                </c:pt>
                <c:pt idx="30">
                  <c:v>1400</c:v>
                </c:pt>
              </c:numCache>
            </c:numRef>
          </c:val>
        </c:ser>
        <c:ser>
          <c:idx val="7"/>
          <c:order val="1"/>
          <c:tx>
            <c:strRef>
              <c:f>長期暦年受注グラフ!$E$63</c:f>
              <c:strCache>
                <c:ptCount val="1"/>
                <c:pt idx="0">
                  <c:v>板金系機械</c:v>
                </c:pt>
              </c:strCache>
            </c:strRef>
          </c:tx>
          <c:spPr>
            <a:solidFill>
              <a:srgbClr val="FF99CC"/>
            </a:solidFill>
            <a:ln w="12700">
              <a:solidFill>
                <a:srgbClr val="000000"/>
              </a:solidFill>
              <a:prstDash val="solid"/>
            </a:ln>
          </c:spPr>
          <c:invertIfNegative val="0"/>
          <c:dLbls>
            <c:dLbl>
              <c:idx val="41"/>
              <c:layout>
                <c:manualLayout>
                  <c:xMode val="edge"/>
                  <c:yMode val="edge"/>
                  <c:x val="0.58507914166905617"/>
                  <c:y val="0.61538560380978602"/>
                </c:manualLayout>
              </c:layout>
              <c:dLblPos val="ctr"/>
              <c:showLegendKey val="0"/>
              <c:showVal val="1"/>
              <c:showCatName val="0"/>
              <c:showSerName val="0"/>
              <c:showPercent val="0"/>
              <c:showBubbleSize val="0"/>
            </c:dLbl>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長期暦年受注グラフ!$B$64:$B$94</c:f>
              <c:strCache>
                <c:ptCount val="31"/>
                <c:pt idx="0">
                  <c:v>1986年</c:v>
                </c:pt>
                <c:pt idx="1">
                  <c:v>1987年</c:v>
                </c:pt>
                <c:pt idx="2">
                  <c:v>1988年</c:v>
                </c:pt>
                <c:pt idx="3">
                  <c:v>1989年</c:v>
                </c:pt>
                <c:pt idx="4">
                  <c:v>1990年</c:v>
                </c:pt>
                <c:pt idx="5">
                  <c:v>1991年</c:v>
                </c:pt>
                <c:pt idx="6">
                  <c:v>1992年</c:v>
                </c:pt>
                <c:pt idx="7">
                  <c:v>1993年</c:v>
                </c:pt>
                <c:pt idx="8">
                  <c:v>1994年</c:v>
                </c:pt>
                <c:pt idx="9">
                  <c:v>1995年</c:v>
                </c:pt>
                <c:pt idx="10">
                  <c:v>1996年</c:v>
                </c:pt>
                <c:pt idx="11">
                  <c:v>1997年</c:v>
                </c:pt>
                <c:pt idx="12">
                  <c:v>1998年</c:v>
                </c:pt>
                <c:pt idx="13">
                  <c:v>1999年</c:v>
                </c:pt>
                <c:pt idx="14">
                  <c:v>2000年</c:v>
                </c:pt>
                <c:pt idx="15">
                  <c:v>2001年</c:v>
                </c:pt>
                <c:pt idx="16">
                  <c:v>2002年</c:v>
                </c:pt>
                <c:pt idx="17">
                  <c:v>2003年</c:v>
                </c:pt>
                <c:pt idx="18">
                  <c:v>2004年</c:v>
                </c:pt>
                <c:pt idx="19">
                  <c:v>2005年</c:v>
                </c:pt>
                <c:pt idx="20">
                  <c:v>2006年</c:v>
                </c:pt>
                <c:pt idx="21">
                  <c:v>2007年</c:v>
                </c:pt>
                <c:pt idx="22">
                  <c:v>2008年</c:v>
                </c:pt>
                <c:pt idx="23">
                  <c:v>2009年</c:v>
                </c:pt>
                <c:pt idx="24">
                  <c:v>2010年</c:v>
                </c:pt>
                <c:pt idx="25">
                  <c:v>2011年</c:v>
                </c:pt>
                <c:pt idx="26">
                  <c:v>2012年</c:v>
                </c:pt>
                <c:pt idx="27">
                  <c:v>2013年</c:v>
                </c:pt>
                <c:pt idx="28">
                  <c:v>2014年</c:v>
                </c:pt>
                <c:pt idx="29">
                  <c:v>2015年見通</c:v>
                </c:pt>
                <c:pt idx="30">
                  <c:v>2016年予想</c:v>
                </c:pt>
              </c:strCache>
            </c:strRef>
          </c:cat>
          <c:val>
            <c:numRef>
              <c:f>長期暦年受注グラフ!$E$64:$E$94</c:f>
              <c:numCache>
                <c:formatCode>#,##0_);[Red]\(#,##0\)</c:formatCode>
                <c:ptCount val="31"/>
                <c:pt idx="0">
                  <c:v>781.61</c:v>
                </c:pt>
                <c:pt idx="1">
                  <c:v>945.72</c:v>
                </c:pt>
                <c:pt idx="2">
                  <c:v>1416.37</c:v>
                </c:pt>
                <c:pt idx="3">
                  <c:v>1728.11</c:v>
                </c:pt>
                <c:pt idx="4">
                  <c:v>1766.56</c:v>
                </c:pt>
                <c:pt idx="5">
                  <c:v>1537.89</c:v>
                </c:pt>
                <c:pt idx="6">
                  <c:v>973.7</c:v>
                </c:pt>
                <c:pt idx="7">
                  <c:v>762.93</c:v>
                </c:pt>
                <c:pt idx="8">
                  <c:v>795.62</c:v>
                </c:pt>
                <c:pt idx="9">
                  <c:v>960.61</c:v>
                </c:pt>
                <c:pt idx="10">
                  <c:v>1124.8800000000001</c:v>
                </c:pt>
                <c:pt idx="11">
                  <c:v>1132.73</c:v>
                </c:pt>
                <c:pt idx="12">
                  <c:v>853.64</c:v>
                </c:pt>
                <c:pt idx="13">
                  <c:v>721.4</c:v>
                </c:pt>
                <c:pt idx="14">
                  <c:v>815.75</c:v>
                </c:pt>
                <c:pt idx="15">
                  <c:v>594.54</c:v>
                </c:pt>
                <c:pt idx="16">
                  <c:v>457.36</c:v>
                </c:pt>
                <c:pt idx="17">
                  <c:v>466</c:v>
                </c:pt>
                <c:pt idx="18">
                  <c:v>664</c:v>
                </c:pt>
                <c:pt idx="19">
                  <c:v>736.3</c:v>
                </c:pt>
                <c:pt idx="20">
                  <c:v>874</c:v>
                </c:pt>
                <c:pt idx="21">
                  <c:v>1049.7</c:v>
                </c:pt>
                <c:pt idx="22">
                  <c:v>967</c:v>
                </c:pt>
                <c:pt idx="23" formatCode="0;_">
                  <c:v>392.7</c:v>
                </c:pt>
                <c:pt idx="24">
                  <c:v>648</c:v>
                </c:pt>
                <c:pt idx="25">
                  <c:v>788.9</c:v>
                </c:pt>
                <c:pt idx="26">
                  <c:v>779</c:v>
                </c:pt>
                <c:pt idx="27">
                  <c:v>948.29</c:v>
                </c:pt>
                <c:pt idx="28">
                  <c:v>1075.3499999999999</c:v>
                </c:pt>
                <c:pt idx="29">
                  <c:v>1200</c:v>
                </c:pt>
                <c:pt idx="30">
                  <c:v>1100</c:v>
                </c:pt>
              </c:numCache>
            </c:numRef>
          </c:val>
        </c:ser>
        <c:ser>
          <c:idx val="2"/>
          <c:order val="6"/>
          <c:tx>
            <c:strRef>
              <c:f>長期暦年受注グラフ!$F$63</c:f>
              <c:strCache>
                <c:ptCount val="1"/>
                <c:pt idx="0">
                  <c:v>部品・金型・サービス</c:v>
                </c:pt>
              </c:strCache>
            </c:strRef>
          </c:tx>
          <c:spPr>
            <a:solidFill>
              <a:srgbClr val="FFFFCC"/>
            </a:solidFill>
            <a:ln w="12700">
              <a:solidFill>
                <a:srgbClr val="000000"/>
              </a:solidFill>
              <a:prstDash val="solid"/>
            </a:ln>
          </c:spPr>
          <c:invertIfNegative val="0"/>
          <c:dLbls>
            <c:dLbl>
              <c:idx val="29"/>
              <c:layout/>
              <c:dLblPos val="ctr"/>
              <c:showLegendKey val="0"/>
              <c:showVal val="1"/>
              <c:showCatName val="0"/>
              <c:showSerName val="0"/>
              <c:showPercent val="0"/>
              <c:showBubbleSize val="0"/>
            </c:dLbl>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長期暦年受注グラフ!$B$64:$B$94</c:f>
              <c:strCache>
                <c:ptCount val="31"/>
                <c:pt idx="0">
                  <c:v>1986年</c:v>
                </c:pt>
                <c:pt idx="1">
                  <c:v>1987年</c:v>
                </c:pt>
                <c:pt idx="2">
                  <c:v>1988年</c:v>
                </c:pt>
                <c:pt idx="3">
                  <c:v>1989年</c:v>
                </c:pt>
                <c:pt idx="4">
                  <c:v>1990年</c:v>
                </c:pt>
                <c:pt idx="5">
                  <c:v>1991年</c:v>
                </c:pt>
                <c:pt idx="6">
                  <c:v>1992年</c:v>
                </c:pt>
                <c:pt idx="7">
                  <c:v>1993年</c:v>
                </c:pt>
                <c:pt idx="8">
                  <c:v>1994年</c:v>
                </c:pt>
                <c:pt idx="9">
                  <c:v>1995年</c:v>
                </c:pt>
                <c:pt idx="10">
                  <c:v>1996年</c:v>
                </c:pt>
                <c:pt idx="11">
                  <c:v>1997年</c:v>
                </c:pt>
                <c:pt idx="12">
                  <c:v>1998年</c:v>
                </c:pt>
                <c:pt idx="13">
                  <c:v>1999年</c:v>
                </c:pt>
                <c:pt idx="14">
                  <c:v>2000年</c:v>
                </c:pt>
                <c:pt idx="15">
                  <c:v>2001年</c:v>
                </c:pt>
                <c:pt idx="16">
                  <c:v>2002年</c:v>
                </c:pt>
                <c:pt idx="17">
                  <c:v>2003年</c:v>
                </c:pt>
                <c:pt idx="18">
                  <c:v>2004年</c:v>
                </c:pt>
                <c:pt idx="19">
                  <c:v>2005年</c:v>
                </c:pt>
                <c:pt idx="20">
                  <c:v>2006年</c:v>
                </c:pt>
                <c:pt idx="21">
                  <c:v>2007年</c:v>
                </c:pt>
                <c:pt idx="22">
                  <c:v>2008年</c:v>
                </c:pt>
                <c:pt idx="23">
                  <c:v>2009年</c:v>
                </c:pt>
                <c:pt idx="24">
                  <c:v>2010年</c:v>
                </c:pt>
                <c:pt idx="25">
                  <c:v>2011年</c:v>
                </c:pt>
                <c:pt idx="26">
                  <c:v>2012年</c:v>
                </c:pt>
                <c:pt idx="27">
                  <c:v>2013年</c:v>
                </c:pt>
                <c:pt idx="28">
                  <c:v>2014年</c:v>
                </c:pt>
                <c:pt idx="29">
                  <c:v>2015年見通</c:v>
                </c:pt>
                <c:pt idx="30">
                  <c:v>2016年予想</c:v>
                </c:pt>
              </c:strCache>
            </c:strRef>
          </c:cat>
          <c:val>
            <c:numRef>
              <c:f>長期暦年受注グラフ!$F$64:$F$94</c:f>
              <c:numCache>
                <c:formatCode>#,##0_);[Red]\(#,##0\)</c:formatCode>
                <c:ptCount val="31"/>
                <c:pt idx="0">
                  <c:v>537.11249999999995</c:v>
                </c:pt>
                <c:pt idx="1">
                  <c:v>589.37750000000005</c:v>
                </c:pt>
                <c:pt idx="2">
                  <c:v>790.28750000000002</c:v>
                </c:pt>
                <c:pt idx="3">
                  <c:v>960.45499999999947</c:v>
                </c:pt>
                <c:pt idx="4">
                  <c:v>981.46</c:v>
                </c:pt>
                <c:pt idx="5">
                  <c:v>817.64250000000004</c:v>
                </c:pt>
                <c:pt idx="6">
                  <c:v>568.42999999999995</c:v>
                </c:pt>
                <c:pt idx="7">
                  <c:v>420.87</c:v>
                </c:pt>
                <c:pt idx="8">
                  <c:v>456.69749999999999</c:v>
                </c:pt>
                <c:pt idx="9">
                  <c:v>628.59249999999997</c:v>
                </c:pt>
                <c:pt idx="10">
                  <c:v>618.34249999999997</c:v>
                </c:pt>
                <c:pt idx="11">
                  <c:v>667.42</c:v>
                </c:pt>
                <c:pt idx="12">
                  <c:v>440.23</c:v>
                </c:pt>
                <c:pt idx="13">
                  <c:v>456.43</c:v>
                </c:pt>
                <c:pt idx="14">
                  <c:v>496.435</c:v>
                </c:pt>
                <c:pt idx="15">
                  <c:v>386.76249999999999</c:v>
                </c:pt>
                <c:pt idx="16">
                  <c:v>356.11</c:v>
                </c:pt>
                <c:pt idx="17">
                  <c:v>464.94499999999999</c:v>
                </c:pt>
                <c:pt idx="18">
                  <c:v>584.49</c:v>
                </c:pt>
                <c:pt idx="19">
                  <c:v>719.1</c:v>
                </c:pt>
                <c:pt idx="20">
                  <c:v>743.22500000000002</c:v>
                </c:pt>
                <c:pt idx="21">
                  <c:v>768.6</c:v>
                </c:pt>
                <c:pt idx="22">
                  <c:v>689.4</c:v>
                </c:pt>
                <c:pt idx="23">
                  <c:v>401.6</c:v>
                </c:pt>
                <c:pt idx="24">
                  <c:v>492</c:v>
                </c:pt>
                <c:pt idx="25">
                  <c:v>540.37</c:v>
                </c:pt>
                <c:pt idx="26">
                  <c:v>593</c:v>
                </c:pt>
                <c:pt idx="27">
                  <c:v>575.66999999999996</c:v>
                </c:pt>
                <c:pt idx="28">
                  <c:v>647.47</c:v>
                </c:pt>
                <c:pt idx="29">
                  <c:v>700</c:v>
                </c:pt>
                <c:pt idx="30">
                  <c:v>700</c:v>
                </c:pt>
              </c:numCache>
            </c:numRef>
          </c:val>
        </c:ser>
        <c:dLbls>
          <c:showLegendKey val="0"/>
          <c:showVal val="0"/>
          <c:showCatName val="0"/>
          <c:showSerName val="0"/>
          <c:showPercent val="0"/>
          <c:showBubbleSize val="0"/>
        </c:dLbls>
        <c:gapWidth val="20"/>
        <c:overlap val="100"/>
        <c:axId val="35255040"/>
        <c:axId val="35256576"/>
      </c:barChart>
      <c:lineChart>
        <c:grouping val="standard"/>
        <c:varyColors val="0"/>
        <c:ser>
          <c:idx val="6"/>
          <c:order val="2"/>
          <c:tx>
            <c:strRef>
              <c:f>長期暦年受注グラフ!$C$63</c:f>
              <c:strCache>
                <c:ptCount val="1"/>
                <c:pt idx="0">
                  <c:v>合計</c:v>
                </c:pt>
              </c:strCache>
            </c:strRef>
          </c:tx>
          <c:spPr>
            <a:ln w="28575">
              <a:noFill/>
            </a:ln>
          </c:spPr>
          <c:marker>
            <c:symbol val="none"/>
          </c:marker>
          <c:dLbls>
            <c:spPr>
              <a:noFill/>
              <a:ln w="25400">
                <a:noFill/>
              </a:ln>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長期暦年受注グラフ!$B$64:$B$87</c:f>
              <c:strCache>
                <c:ptCount val="24"/>
                <c:pt idx="0">
                  <c:v>1986年</c:v>
                </c:pt>
                <c:pt idx="1">
                  <c:v>1987年</c:v>
                </c:pt>
                <c:pt idx="2">
                  <c:v>1988年</c:v>
                </c:pt>
                <c:pt idx="3">
                  <c:v>1989年</c:v>
                </c:pt>
                <c:pt idx="4">
                  <c:v>1990年</c:v>
                </c:pt>
                <c:pt idx="5">
                  <c:v>1991年</c:v>
                </c:pt>
                <c:pt idx="6">
                  <c:v>1992年</c:v>
                </c:pt>
                <c:pt idx="7">
                  <c:v>1993年</c:v>
                </c:pt>
                <c:pt idx="8">
                  <c:v>1994年</c:v>
                </c:pt>
                <c:pt idx="9">
                  <c:v>1995年</c:v>
                </c:pt>
                <c:pt idx="10">
                  <c:v>1996年</c:v>
                </c:pt>
                <c:pt idx="11">
                  <c:v>1997年</c:v>
                </c:pt>
                <c:pt idx="12">
                  <c:v>1998年</c:v>
                </c:pt>
                <c:pt idx="13">
                  <c:v>1999年</c:v>
                </c:pt>
                <c:pt idx="14">
                  <c:v>2000年</c:v>
                </c:pt>
                <c:pt idx="15">
                  <c:v>2001年</c:v>
                </c:pt>
                <c:pt idx="16">
                  <c:v>2002年</c:v>
                </c:pt>
                <c:pt idx="17">
                  <c:v>2003年</c:v>
                </c:pt>
                <c:pt idx="18">
                  <c:v>2004年</c:v>
                </c:pt>
                <c:pt idx="19">
                  <c:v>2005年</c:v>
                </c:pt>
                <c:pt idx="20">
                  <c:v>2006年</c:v>
                </c:pt>
                <c:pt idx="21">
                  <c:v>2007年</c:v>
                </c:pt>
                <c:pt idx="22">
                  <c:v>2008年</c:v>
                </c:pt>
                <c:pt idx="23">
                  <c:v>2009年</c:v>
                </c:pt>
              </c:strCache>
            </c:strRef>
          </c:cat>
          <c:val>
            <c:numRef>
              <c:f>長期暦年受注グラフ!$C$64:$C$94</c:f>
              <c:numCache>
                <c:formatCode>#,##0_);[Red]\(#,##0\)</c:formatCode>
                <c:ptCount val="31"/>
                <c:pt idx="0">
                  <c:v>2685.5625</c:v>
                </c:pt>
                <c:pt idx="1">
                  <c:v>2946.8875000000003</c:v>
                </c:pt>
                <c:pt idx="2">
                  <c:v>3951.4374999999995</c:v>
                </c:pt>
                <c:pt idx="3">
                  <c:v>4802.2749999999996</c:v>
                </c:pt>
                <c:pt idx="4">
                  <c:v>4907.3</c:v>
                </c:pt>
                <c:pt idx="5">
                  <c:v>4088.2125000000001</c:v>
                </c:pt>
                <c:pt idx="6">
                  <c:v>2842.15</c:v>
                </c:pt>
                <c:pt idx="7">
                  <c:v>2104.35</c:v>
                </c:pt>
                <c:pt idx="8">
                  <c:v>2283.4875000000002</c:v>
                </c:pt>
                <c:pt idx="9">
                  <c:v>3142.9624999999996</c:v>
                </c:pt>
                <c:pt idx="10">
                  <c:v>3091.7124999999996</c:v>
                </c:pt>
                <c:pt idx="11">
                  <c:v>3337.1000000000004</c:v>
                </c:pt>
                <c:pt idx="12">
                  <c:v>2201.15</c:v>
                </c:pt>
                <c:pt idx="13">
                  <c:v>2282.1499999999996</c:v>
                </c:pt>
                <c:pt idx="14">
                  <c:v>2482.1750000000002</c:v>
                </c:pt>
                <c:pt idx="15">
                  <c:v>1933.8125</c:v>
                </c:pt>
                <c:pt idx="16">
                  <c:v>1780.5500000000002</c:v>
                </c:pt>
                <c:pt idx="17">
                  <c:v>2324.9450000000002</c:v>
                </c:pt>
                <c:pt idx="18">
                  <c:v>2922.49</c:v>
                </c:pt>
                <c:pt idx="19">
                  <c:v>3595.7000000000003</c:v>
                </c:pt>
                <c:pt idx="20">
                  <c:v>3716.2249999999999</c:v>
                </c:pt>
                <c:pt idx="21">
                  <c:v>3843.2999999999997</c:v>
                </c:pt>
                <c:pt idx="22">
                  <c:v>3447.4</c:v>
                </c:pt>
                <c:pt idx="23">
                  <c:v>1124.4000000000001</c:v>
                </c:pt>
                <c:pt idx="24">
                  <c:v>2408</c:v>
                </c:pt>
                <c:pt idx="25">
                  <c:v>3034.1</c:v>
                </c:pt>
                <c:pt idx="26">
                  <c:v>3103</c:v>
                </c:pt>
                <c:pt idx="27">
                  <c:v>2785</c:v>
                </c:pt>
                <c:pt idx="28">
                  <c:v>3278.8500000000004</c:v>
                </c:pt>
                <c:pt idx="29">
                  <c:v>3400</c:v>
                </c:pt>
                <c:pt idx="30">
                  <c:v>3200</c:v>
                </c:pt>
              </c:numCache>
            </c:numRef>
          </c:val>
          <c:smooth val="0"/>
        </c:ser>
        <c:dLbls>
          <c:showLegendKey val="0"/>
          <c:showVal val="0"/>
          <c:showCatName val="0"/>
          <c:showSerName val="0"/>
          <c:showPercent val="0"/>
          <c:showBubbleSize val="0"/>
        </c:dLbls>
        <c:marker val="1"/>
        <c:smooth val="0"/>
        <c:axId val="35255040"/>
        <c:axId val="35256576"/>
      </c:lineChart>
      <c:lineChart>
        <c:grouping val="standard"/>
        <c:varyColors val="0"/>
        <c:ser>
          <c:idx val="11"/>
          <c:order val="3"/>
          <c:tx>
            <c:strRef>
              <c:f>長期暦年受注グラフ!$I$63</c:f>
              <c:strCache>
                <c:ptCount val="1"/>
                <c:pt idx="0">
                  <c:v>輸出比率</c:v>
                </c:pt>
              </c:strCache>
            </c:strRef>
          </c:tx>
          <c:spPr>
            <a:ln w="12700">
              <a:solidFill>
                <a:srgbClr val="0000FF"/>
              </a:solidFill>
              <a:prstDash val="solid"/>
            </a:ln>
          </c:spPr>
          <c:marker>
            <c:symbol val="circle"/>
            <c:size val="5"/>
            <c:spPr>
              <a:solidFill>
                <a:srgbClr val="0000FF"/>
              </a:solidFill>
              <a:ln>
                <a:solidFill>
                  <a:srgbClr val="0000FF"/>
                </a:solidFill>
                <a:prstDash val="solid"/>
              </a:ln>
            </c:spPr>
          </c:marker>
          <c:dLbls>
            <c:dLbl>
              <c:idx val="0"/>
              <c:layout>
                <c:manualLayout>
                  <c:x val="-1.2616320480874851E-2"/>
                  <c:y val="-2.1188989695680522E-2"/>
                </c:manualLayout>
              </c:layout>
              <c:dLblPos val="r"/>
              <c:showLegendKey val="0"/>
              <c:showVal val="1"/>
              <c:showCatName val="0"/>
              <c:showSerName val="0"/>
              <c:showPercent val="0"/>
              <c:showBubbleSize val="0"/>
            </c:dLbl>
            <c:dLbl>
              <c:idx val="1"/>
              <c:layout>
                <c:manualLayout>
                  <c:x val="-1.7361066995462721E-2"/>
                  <c:y val="-2.4191136884296499E-2"/>
                </c:manualLayout>
              </c:layout>
              <c:dLblPos val="r"/>
              <c:showLegendKey val="0"/>
              <c:showVal val="1"/>
              <c:showCatName val="0"/>
              <c:showSerName val="0"/>
              <c:showPercent val="0"/>
              <c:showBubbleSize val="0"/>
            </c:dLbl>
            <c:dLbl>
              <c:idx val="2"/>
              <c:layout>
                <c:manualLayout>
                  <c:x val="-1.1633833831940516E-3"/>
                  <c:y val="-2.656536617387819E-2"/>
                </c:manualLayout>
              </c:layout>
              <c:dLblPos val="r"/>
              <c:showLegendKey val="0"/>
              <c:showVal val="1"/>
              <c:showCatName val="0"/>
              <c:showSerName val="0"/>
              <c:showPercent val="0"/>
              <c:showBubbleSize val="0"/>
            </c:dLbl>
            <c:dLbl>
              <c:idx val="3"/>
              <c:layout>
                <c:manualLayout>
                  <c:x val="-1.3269733075320831E-3"/>
                  <c:y val="-2.6711045424322837E-2"/>
                </c:manualLayout>
              </c:layout>
              <c:dLblPos val="r"/>
              <c:showLegendKey val="0"/>
              <c:showVal val="1"/>
              <c:showCatName val="0"/>
              <c:showSerName val="0"/>
              <c:showPercent val="0"/>
              <c:showBubbleSize val="0"/>
            </c:dLbl>
            <c:dLbl>
              <c:idx val="4"/>
              <c:layout>
                <c:manualLayout>
                  <c:x val="-1.3925216874600172E-2"/>
                  <c:y val="-1.769992333464751E-2"/>
                </c:manualLayout>
              </c:layout>
              <c:dLblPos val="r"/>
              <c:showLegendKey val="0"/>
              <c:showVal val="1"/>
              <c:showCatName val="0"/>
              <c:showSerName val="0"/>
              <c:showPercent val="0"/>
              <c:showBubbleSize val="0"/>
            </c:dLbl>
            <c:dLbl>
              <c:idx val="5"/>
              <c:layout>
                <c:manualLayout>
                  <c:x val="-1.2779904916009667E-2"/>
                  <c:y val="1.7116782105477797E-2"/>
                </c:manualLayout>
              </c:layout>
              <c:dLblPos val="r"/>
              <c:showLegendKey val="0"/>
              <c:showVal val="1"/>
              <c:showCatName val="0"/>
              <c:showSerName val="0"/>
              <c:showPercent val="0"/>
              <c:showBubbleSize val="0"/>
            </c:dLbl>
            <c:dLbl>
              <c:idx val="6"/>
              <c:layout>
                <c:manualLayout>
                  <c:x val="-1.2289043898883458E-2"/>
                  <c:y val="-1.7361062574819276E-2"/>
                </c:manualLayout>
              </c:layout>
              <c:dLblPos val="r"/>
              <c:showLegendKey val="0"/>
              <c:showVal val="1"/>
              <c:showCatName val="0"/>
              <c:showSerName val="0"/>
              <c:showPercent val="0"/>
              <c:showBubbleSize val="0"/>
            </c:dLbl>
            <c:dLbl>
              <c:idx val="7"/>
              <c:layout>
                <c:manualLayout>
                  <c:x val="-1.3761535706149998E-2"/>
                  <c:y val="-1.3894504830298127E-2"/>
                </c:manualLayout>
              </c:layout>
              <c:dLblPos val="r"/>
              <c:showLegendKey val="0"/>
              <c:showVal val="1"/>
              <c:showCatName val="0"/>
              <c:showSerName val="0"/>
              <c:showPercent val="0"/>
              <c:showBubbleSize val="0"/>
            </c:dLbl>
            <c:dLbl>
              <c:idx val="8"/>
              <c:layout>
                <c:manualLayout>
                  <c:x val="-1.3925211385397042E-2"/>
                  <c:y val="-1.7296196170252194E-2"/>
                </c:manualLayout>
              </c:layout>
              <c:dLblPos val="r"/>
              <c:showLegendKey val="0"/>
              <c:showVal val="1"/>
              <c:showCatName val="0"/>
              <c:showSerName val="0"/>
              <c:showPercent val="0"/>
              <c:showBubbleSize val="0"/>
            </c:dLbl>
            <c:dLbl>
              <c:idx val="9"/>
              <c:layout>
                <c:manualLayout>
                  <c:x val="-4.9264881292352307E-3"/>
                  <c:y val="-9.6599026721507063E-3"/>
                </c:manualLayout>
              </c:layout>
              <c:dLblPos val="r"/>
              <c:showLegendKey val="0"/>
              <c:showVal val="1"/>
              <c:showCatName val="0"/>
              <c:showSerName val="0"/>
              <c:showPercent val="0"/>
              <c:showBubbleSize val="0"/>
            </c:dLbl>
            <c:dLbl>
              <c:idx val="10"/>
              <c:layout>
                <c:manualLayout>
                  <c:x val="-1.2289038409680243E-2"/>
                  <c:y val="1.4024411613952634E-2"/>
                </c:manualLayout>
              </c:layout>
              <c:dLblPos val="r"/>
              <c:showLegendKey val="0"/>
              <c:showVal val="1"/>
              <c:showCatName val="0"/>
              <c:showSerName val="0"/>
              <c:showPercent val="0"/>
              <c:showBubbleSize val="0"/>
            </c:dLbl>
            <c:dLbl>
              <c:idx val="11"/>
              <c:layout>
                <c:manualLayout>
                  <c:x val="-1.4415981158411053E-2"/>
                  <c:y val="1.7569750452459076E-2"/>
                </c:manualLayout>
              </c:layout>
              <c:dLblPos val="r"/>
              <c:showLegendKey val="0"/>
              <c:showVal val="1"/>
              <c:showCatName val="0"/>
              <c:showSerName val="0"/>
              <c:showPercent val="0"/>
              <c:showBubbleSize val="0"/>
            </c:dLbl>
            <c:dLbl>
              <c:idx val="12"/>
              <c:layout>
                <c:manualLayout>
                  <c:x val="-1.8502048754697031E-2"/>
                  <c:y val="1.5832872585842026E-2"/>
                </c:manualLayout>
              </c:layout>
              <c:dLblPos val="r"/>
              <c:showLegendKey val="0"/>
              <c:showVal val="1"/>
              <c:showCatName val="0"/>
              <c:showSerName val="0"/>
              <c:showPercent val="0"/>
              <c:showBubbleSize val="0"/>
            </c:dLbl>
            <c:dLbl>
              <c:idx val="13"/>
              <c:layout>
                <c:manualLayout>
                  <c:x val="-2.0628994299191999E-2"/>
                  <c:y val="2.0946097309870165E-2"/>
                </c:manualLayout>
              </c:layout>
              <c:dLblPos val="r"/>
              <c:showLegendKey val="0"/>
              <c:showVal val="1"/>
              <c:showCatName val="0"/>
              <c:showSerName val="0"/>
              <c:showPercent val="0"/>
              <c:showBubbleSize val="0"/>
            </c:dLbl>
            <c:dLbl>
              <c:idx val="14"/>
              <c:layout>
                <c:manualLayout>
                  <c:x val="-1.6644865925441385E-2"/>
                  <c:y val="1.8129301633905932E-2"/>
                </c:manualLayout>
              </c:layout>
              <c:dLblPos val="r"/>
              <c:showLegendKey val="0"/>
              <c:showVal val="1"/>
              <c:showCatName val="0"/>
              <c:showSerName val="0"/>
              <c:showPercent val="0"/>
              <c:showBubbleSize val="0"/>
            </c:dLbl>
            <c:dLbl>
              <c:idx val="15"/>
              <c:layout>
                <c:manualLayout>
                  <c:x val="-2.0405493786788752E-2"/>
                  <c:y val="1.6945339459686182E-2"/>
                </c:manualLayout>
              </c:layout>
              <c:dLblPos val="r"/>
              <c:showLegendKey val="0"/>
              <c:showVal val="1"/>
              <c:showCatName val="0"/>
              <c:showSerName val="0"/>
              <c:showPercent val="0"/>
              <c:showBubbleSize val="0"/>
            </c:dLbl>
            <c:dLbl>
              <c:idx val="16"/>
              <c:layout>
                <c:manualLayout>
                  <c:x val="-2.1557671543509564E-2"/>
                  <c:y val="-1.8943871422851803E-2"/>
                </c:manualLayout>
              </c:layout>
              <c:dLblPos val="r"/>
              <c:showLegendKey val="0"/>
              <c:showVal val="1"/>
              <c:showCatName val="0"/>
              <c:showSerName val="0"/>
              <c:showPercent val="0"/>
              <c:showBubbleSize val="0"/>
            </c:dLbl>
            <c:dLbl>
              <c:idx val="17"/>
              <c:layout>
                <c:manualLayout>
                  <c:x val="-1.7361045038649849E-2"/>
                  <c:y val="-2.0432025335143905E-2"/>
                </c:manualLayout>
              </c:layout>
              <c:dLblPos val="r"/>
              <c:showLegendKey val="0"/>
              <c:showVal val="1"/>
              <c:showCatName val="0"/>
              <c:showSerName val="0"/>
              <c:showPercent val="0"/>
              <c:showBubbleSize val="0"/>
            </c:dLbl>
            <c:dLbl>
              <c:idx val="18"/>
              <c:layout>
                <c:manualLayout>
                  <c:x val="-2.0786148461331151E-2"/>
                  <c:y val="-1.8135855369773694E-2"/>
                </c:manualLayout>
              </c:layout>
              <c:dLblPos val="r"/>
              <c:showLegendKey val="0"/>
              <c:showVal val="1"/>
              <c:showCatName val="0"/>
              <c:showSerName val="0"/>
              <c:showPercent val="0"/>
              <c:showBubbleSize val="0"/>
            </c:dLbl>
            <c:dLbl>
              <c:idx val="19"/>
              <c:layout>
                <c:manualLayout>
                  <c:x val="-2.0730874141059379E-2"/>
                  <c:y val="-1.7462369640235662E-2"/>
                </c:manualLayout>
              </c:layout>
              <c:dLblPos val="r"/>
              <c:showLegendKey val="0"/>
              <c:showVal val="1"/>
              <c:showCatName val="0"/>
              <c:showSerName val="0"/>
              <c:showPercent val="0"/>
              <c:showBubbleSize val="0"/>
            </c:dLbl>
            <c:dLbl>
              <c:idx val="20"/>
              <c:layout>
                <c:manualLayout>
                  <c:x val="-1.7197449625108576E-2"/>
                  <c:y val="1.9352416921428212E-2"/>
                </c:manualLayout>
              </c:layout>
              <c:dLblPos val="r"/>
              <c:showLegendKey val="0"/>
              <c:showVal val="1"/>
              <c:showCatName val="0"/>
              <c:showSerName val="0"/>
              <c:showPercent val="0"/>
              <c:showBubbleSize val="0"/>
            </c:dLbl>
            <c:dLbl>
              <c:idx val="21"/>
              <c:layout>
                <c:manualLayout>
                  <c:x val="-1.2779882959196754E-2"/>
                  <c:y val="2.1468298096022798E-2"/>
                </c:manualLayout>
              </c:layout>
              <c:dLblPos val="r"/>
              <c:showLegendKey val="0"/>
              <c:showVal val="1"/>
              <c:showCatName val="0"/>
              <c:showSerName val="0"/>
              <c:showPercent val="0"/>
              <c:showBubbleSize val="0"/>
            </c:dLbl>
            <c:dLbl>
              <c:idx val="22"/>
              <c:layout>
                <c:manualLayout>
                  <c:x val="-1.4252374766463296E-2"/>
                  <c:y val="2.04908738399622E-2"/>
                </c:manualLayout>
              </c:layout>
              <c:dLblPos val="r"/>
              <c:showLegendKey val="0"/>
              <c:showVal val="1"/>
              <c:showCatName val="0"/>
              <c:showSerName val="0"/>
              <c:showPercent val="0"/>
              <c:showBubbleSize val="0"/>
            </c:dLbl>
            <c:dLbl>
              <c:idx val="23"/>
              <c:layout>
                <c:manualLayout>
                  <c:x val="-1.3761513749336974E-2"/>
                  <c:y val="1.5270007879630728E-2"/>
                </c:manualLayout>
              </c:layout>
              <c:dLblPos val="r"/>
              <c:showLegendKey val="0"/>
              <c:showVal val="1"/>
              <c:showCatName val="0"/>
              <c:showSerName val="0"/>
              <c:showPercent val="0"/>
              <c:showBubbleSize val="0"/>
            </c:dLbl>
            <c:dLbl>
              <c:idx val="24"/>
              <c:layout>
                <c:manualLayout>
                  <c:x val="-1.658032199866449E-2"/>
                  <c:y val="2.1298688299555776E-2"/>
                </c:manualLayout>
              </c:layout>
              <c:dLblPos val="r"/>
              <c:showLegendKey val="0"/>
              <c:showVal val="1"/>
              <c:showCatName val="0"/>
              <c:showSerName val="0"/>
              <c:showPercent val="0"/>
              <c:showBubbleSize val="0"/>
            </c:dLbl>
            <c:dLbl>
              <c:idx val="25"/>
              <c:layout>
                <c:manualLayout>
                  <c:x val="-1.7532173259245144E-2"/>
                  <c:y val="2.0217917675544796E-2"/>
                </c:manualLayout>
              </c:layout>
              <c:dLblPos val="r"/>
              <c:showLegendKey val="0"/>
              <c:showVal val="1"/>
              <c:showCatName val="0"/>
              <c:showSerName val="0"/>
              <c:showPercent val="0"/>
              <c:showBubbleSize val="0"/>
            </c:dLbl>
            <c:dLbl>
              <c:idx val="26"/>
              <c:layout>
                <c:manualLayout>
                  <c:x val="-1.9436203497590728E-2"/>
                  <c:y val="1.9319031734121639E-2"/>
                </c:manualLayout>
              </c:layout>
              <c:dLblPos val="r"/>
              <c:showLegendKey val="0"/>
              <c:showVal val="1"/>
              <c:showCatName val="0"/>
              <c:showSerName val="0"/>
              <c:showPercent val="0"/>
              <c:showBubbleSize val="0"/>
            </c:dLbl>
            <c:dLbl>
              <c:idx val="27"/>
              <c:layout/>
              <c:dLblPos val="b"/>
              <c:showLegendKey val="0"/>
              <c:showVal val="1"/>
              <c:showCatName val="0"/>
              <c:showSerName val="0"/>
              <c:showPercent val="0"/>
              <c:showBubbleSize val="0"/>
            </c:dLbl>
            <c:dLbl>
              <c:idx val="28"/>
              <c:layout/>
              <c:dLblPos val="b"/>
              <c:showLegendKey val="0"/>
              <c:showVal val="1"/>
              <c:showCatName val="0"/>
              <c:showSerName val="0"/>
              <c:showPercent val="0"/>
              <c:showBubbleSize val="0"/>
            </c:dLbl>
            <c:dLbl>
              <c:idx val="29"/>
              <c:layout/>
              <c:dLblPos val="b"/>
              <c:showLegendKey val="0"/>
              <c:showVal val="1"/>
              <c:showCatName val="0"/>
              <c:showSerName val="0"/>
              <c:showPercent val="0"/>
              <c:showBubbleSize val="0"/>
            </c:dLbl>
            <c:dLbl>
              <c:idx val="30"/>
              <c:layout/>
              <c:dLblPos val="b"/>
              <c:showLegendKey val="0"/>
              <c:showVal val="1"/>
              <c:showCatName val="0"/>
              <c:showSerName val="0"/>
              <c:showPercent val="0"/>
              <c:showBubbleSize val="0"/>
            </c:dLbl>
            <c:dLbl>
              <c:idx val="31"/>
              <c:layout>
                <c:manualLayout>
                  <c:xMode val="edge"/>
                  <c:yMode val="edge"/>
                  <c:x val="0.76243534680587288"/>
                  <c:y val="0.12145768496245776"/>
                </c:manualLayout>
              </c:layout>
              <c:dLblPos val="r"/>
              <c:showLegendKey val="0"/>
              <c:showVal val="1"/>
              <c:showCatName val="0"/>
              <c:showSerName val="0"/>
              <c:showPercent val="0"/>
              <c:showBubbleSize val="0"/>
            </c:dLbl>
            <c:dLbl>
              <c:idx val="32"/>
              <c:layout>
                <c:manualLayout>
                  <c:xMode val="edge"/>
                  <c:yMode val="edge"/>
                  <c:x val="0.78795893352297919"/>
                  <c:y val="0.1032390322180891"/>
                </c:manualLayout>
              </c:layout>
              <c:dLblPos val="r"/>
              <c:showLegendKey val="0"/>
              <c:showVal val="1"/>
              <c:showCatName val="0"/>
              <c:showSerName val="0"/>
              <c:showPercent val="0"/>
              <c:showBubbleSize val="0"/>
            </c:dLbl>
            <c:dLbl>
              <c:idx val="33"/>
              <c:layout>
                <c:manualLayout>
                  <c:xMode val="edge"/>
                  <c:yMode val="edge"/>
                  <c:x val="0.47578583444452316"/>
                  <c:y val="7.79353478509104E-2"/>
                </c:manualLayout>
              </c:layout>
              <c:dLblPos val="r"/>
              <c:showLegendKey val="0"/>
              <c:showVal val="1"/>
              <c:showCatName val="0"/>
              <c:showSerName val="0"/>
              <c:showPercent val="0"/>
              <c:showBubbleSize val="0"/>
            </c:dLbl>
            <c:dLbl>
              <c:idx val="34"/>
              <c:layout>
                <c:manualLayout>
                  <c:xMode val="edge"/>
                  <c:yMode val="edge"/>
                  <c:x val="0.49149265703966566"/>
                  <c:y val="8.5020379473720445E-2"/>
                </c:manualLayout>
              </c:layout>
              <c:dLblPos val="r"/>
              <c:showLegendKey val="0"/>
              <c:showVal val="1"/>
              <c:showCatName val="0"/>
              <c:showSerName val="0"/>
              <c:showPercent val="0"/>
              <c:showBubbleSize val="0"/>
            </c:dLbl>
            <c:dLbl>
              <c:idx val="35"/>
              <c:layout>
                <c:manualLayout>
                  <c:xMode val="edge"/>
                  <c:yMode val="edge"/>
                  <c:x val="0.50458167586895097"/>
                  <c:y val="0.11234835859027345"/>
                </c:manualLayout>
              </c:layout>
              <c:dLblPos val="r"/>
              <c:showLegendKey val="0"/>
              <c:showVal val="1"/>
              <c:showCatName val="0"/>
              <c:showSerName val="0"/>
              <c:showPercent val="0"/>
              <c:showBubbleSize val="0"/>
            </c:dLbl>
            <c:dLbl>
              <c:idx val="36"/>
              <c:layout>
                <c:manualLayout>
                  <c:xMode val="edge"/>
                  <c:yMode val="edge"/>
                  <c:x val="0.51832514563970067"/>
                  <c:y val="0.10526332696746341"/>
                </c:manualLayout>
              </c:layout>
              <c:dLblPos val="r"/>
              <c:showLegendKey val="0"/>
              <c:showVal val="1"/>
              <c:showCatName val="0"/>
              <c:showSerName val="0"/>
              <c:showPercent val="0"/>
              <c:showBubbleSize val="0"/>
            </c:dLbl>
            <c:dLbl>
              <c:idx val="37"/>
              <c:layout>
                <c:manualLayout>
                  <c:xMode val="edge"/>
                  <c:yMode val="edge"/>
                  <c:x val="0.53272306635191458"/>
                  <c:y val="0.10829976909152485"/>
                </c:manualLayout>
              </c:layout>
              <c:dLblPos val="r"/>
              <c:showLegendKey val="0"/>
              <c:showVal val="1"/>
              <c:showCatName val="0"/>
              <c:showSerName val="0"/>
              <c:showPercent val="0"/>
              <c:showBubbleSize val="0"/>
            </c:dLbl>
            <c:dLbl>
              <c:idx val="38"/>
              <c:layout>
                <c:manualLayout>
                  <c:xMode val="edge"/>
                  <c:yMode val="edge"/>
                  <c:x val="0.54712098706412837"/>
                  <c:y val="8.0971789974971842E-2"/>
                </c:manualLayout>
              </c:layout>
              <c:dLblPos val="r"/>
              <c:showLegendKey val="0"/>
              <c:showVal val="1"/>
              <c:showCatName val="0"/>
              <c:showSerName val="0"/>
              <c:showPercent val="0"/>
              <c:showBubbleSize val="0"/>
            </c:dLbl>
            <c:dLbl>
              <c:idx val="39"/>
              <c:layout>
                <c:manualLayout>
                  <c:xMode val="edge"/>
                  <c:yMode val="edge"/>
                  <c:x val="0.55955555495194953"/>
                  <c:y val="8.9068968972469034E-2"/>
                </c:manualLayout>
              </c:layout>
              <c:dLblPos val="r"/>
              <c:showLegendKey val="0"/>
              <c:showVal val="1"/>
              <c:showCatName val="0"/>
              <c:showSerName val="0"/>
              <c:showPercent val="0"/>
              <c:showBubbleSize val="0"/>
            </c:dLbl>
            <c:dLbl>
              <c:idx val="40"/>
              <c:layout>
                <c:manualLayout>
                  <c:xMode val="edge"/>
                  <c:yMode val="edge"/>
                  <c:x val="0.5726445737812349"/>
                  <c:y val="0.10829976909152485"/>
                </c:manualLayout>
              </c:layout>
              <c:dLblPos val="r"/>
              <c:showLegendKey val="0"/>
              <c:showVal val="1"/>
              <c:showCatName val="0"/>
              <c:showSerName val="0"/>
              <c:showPercent val="0"/>
              <c:showBubbleSize val="0"/>
            </c:dLbl>
            <c:dLbl>
              <c:idx val="41"/>
              <c:layout>
                <c:manualLayout>
                  <c:xMode val="edge"/>
                  <c:yMode val="edge"/>
                  <c:x val="0.5831157888446632"/>
                  <c:y val="9.5141853220591918E-2"/>
                </c:manualLayout>
              </c:layout>
              <c:dLblPos val="r"/>
              <c:showLegendKey val="0"/>
              <c:showVal val="1"/>
              <c:showCatName val="0"/>
              <c:showSerName val="0"/>
              <c:showPercent val="0"/>
              <c:showBubbleSize val="0"/>
            </c:dLbl>
            <c:dLbl>
              <c:idx val="42"/>
              <c:layout>
                <c:manualLayout>
                  <c:xMode val="edge"/>
                  <c:yMode val="edge"/>
                  <c:x val="0.59816816049834154"/>
                  <c:y val="7.9959642600284694E-2"/>
                </c:manualLayout>
              </c:layout>
              <c:dLblPos val="r"/>
              <c:showLegendKey val="0"/>
              <c:showVal val="1"/>
              <c:showCatName val="0"/>
              <c:showSerName val="0"/>
              <c:showPercent val="0"/>
              <c:showBubbleSize val="0"/>
            </c:dLbl>
            <c:dLbl>
              <c:idx val="43"/>
              <c:layout>
                <c:manualLayout>
                  <c:xMode val="edge"/>
                  <c:yMode val="edge"/>
                  <c:x val="0.61256608121055534"/>
                  <c:y val="0.1032390322180891"/>
                </c:manualLayout>
              </c:layout>
              <c:dLblPos val="r"/>
              <c:showLegendKey val="0"/>
              <c:showVal val="1"/>
              <c:showCatName val="0"/>
              <c:showSerName val="0"/>
              <c:showPercent val="0"/>
              <c:showBubbleSize val="0"/>
            </c:dLbl>
            <c:dLbl>
              <c:idx val="44"/>
              <c:layout>
                <c:manualLayout>
                  <c:xMode val="edge"/>
                  <c:yMode val="edge"/>
                  <c:x val="0.62892735474716199"/>
                  <c:y val="9.6154000595279066E-2"/>
                </c:manualLayout>
              </c:layout>
              <c:dLblPos val="r"/>
              <c:showLegendKey val="0"/>
              <c:showVal val="1"/>
              <c:showCatName val="0"/>
              <c:showSerName val="0"/>
              <c:showPercent val="0"/>
              <c:showBubbleSize val="0"/>
            </c:dLbl>
            <c:dLbl>
              <c:idx val="45"/>
              <c:layout>
                <c:manualLayout>
                  <c:xMode val="edge"/>
                  <c:yMode val="edge"/>
                  <c:x val="0.64201637357644759"/>
                  <c:y val="0.1072876217168377"/>
                </c:manualLayout>
              </c:layout>
              <c:dLblPos val="r"/>
              <c:showLegendKey val="0"/>
              <c:showVal val="1"/>
              <c:showCatName val="0"/>
              <c:showSerName val="0"/>
              <c:showPercent val="0"/>
              <c:showBubbleSize val="0"/>
            </c:dLbl>
            <c:dLbl>
              <c:idx val="46"/>
              <c:layout>
                <c:manualLayout>
                  <c:xMode val="edge"/>
                  <c:yMode val="edge"/>
                  <c:x val="0.65510539240573273"/>
                  <c:y val="0.10121473746871482"/>
                </c:manualLayout>
              </c:layout>
              <c:dLblPos val="r"/>
              <c:showLegendKey val="0"/>
              <c:showVal val="1"/>
              <c:showCatName val="0"/>
              <c:showSerName val="0"/>
              <c:showPercent val="0"/>
              <c:showBubbleSize val="0"/>
            </c:dLbl>
            <c:dLbl>
              <c:idx val="47"/>
              <c:layout>
                <c:manualLayout>
                  <c:xMode val="edge"/>
                  <c:yMode val="edge"/>
                  <c:x val="0.66753996029355389"/>
                  <c:y val="0.1072876217168377"/>
                </c:manualLayout>
              </c:layout>
              <c:dLblPos val="r"/>
              <c:showLegendKey val="0"/>
              <c:showVal val="1"/>
              <c:showCatName val="0"/>
              <c:showSerName val="0"/>
              <c:showPercent val="0"/>
              <c:showBubbleSize val="0"/>
            </c:dLbl>
            <c:dLbl>
              <c:idx val="48"/>
              <c:layout>
                <c:manualLayout>
                  <c:xMode val="edge"/>
                  <c:yMode val="edge"/>
                  <c:x val="0.68062897912283926"/>
                  <c:y val="0.10121473746871482"/>
                </c:manualLayout>
              </c:layout>
              <c:dLblPos val="r"/>
              <c:showLegendKey val="0"/>
              <c:showVal val="1"/>
              <c:showCatName val="0"/>
              <c:showSerName val="0"/>
              <c:showPercent val="0"/>
              <c:showBubbleSize val="0"/>
            </c:dLbl>
            <c:dLbl>
              <c:idx val="49"/>
              <c:layout>
                <c:manualLayout>
                  <c:xMode val="edge"/>
                  <c:yMode val="edge"/>
                  <c:x val="0.69437244889358885"/>
                  <c:y val="9.5141853220591918E-2"/>
                </c:manualLayout>
              </c:layout>
              <c:dLblPos val="r"/>
              <c:showLegendKey val="0"/>
              <c:showVal val="1"/>
              <c:showCatName val="0"/>
              <c:showSerName val="0"/>
              <c:showPercent val="0"/>
              <c:showBubbleSize val="0"/>
            </c:dLbl>
            <c:dLbl>
              <c:idx val="50"/>
              <c:layout>
                <c:manualLayout>
                  <c:xMode val="edge"/>
                  <c:yMode val="edge"/>
                  <c:x val="0.71073372243019572"/>
                  <c:y val="0.11943339021308348"/>
                </c:manualLayout>
              </c:layout>
              <c:dLblPos val="r"/>
              <c:showLegendKey val="0"/>
              <c:showVal val="1"/>
              <c:showCatName val="0"/>
              <c:showSerName val="0"/>
              <c:showPercent val="0"/>
              <c:showBubbleSize val="0"/>
            </c:dLbl>
            <c:dLbl>
              <c:idx val="51"/>
              <c:layout>
                <c:manualLayout>
                  <c:xMode val="edge"/>
                  <c:yMode val="edge"/>
                  <c:x val="0.72382274125948098"/>
                  <c:y val="5.0607368734357401E-3"/>
                </c:manualLayout>
              </c:layout>
              <c:dLblPos val="r"/>
              <c:showLegendKey val="0"/>
              <c:showVal val="1"/>
              <c:showCatName val="0"/>
              <c:showSerName val="0"/>
              <c:showPercent val="0"/>
              <c:showBubbleSize val="0"/>
            </c:dLbl>
            <c:numFmt formatCode="0.0_ " sourceLinked="0"/>
            <c:spPr>
              <a:noFill/>
              <a:ln w="25400">
                <a:noFill/>
              </a:ln>
            </c:spPr>
            <c:txPr>
              <a:bodyPr/>
              <a:lstStyle/>
              <a:p>
                <a:pPr>
                  <a:defRPr sz="1200" b="0" i="0" u="none" strike="noStrike" baseline="0">
                    <a:solidFill>
                      <a:srgbClr val="0000FF"/>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val>
            <c:numRef>
              <c:f>長期暦年受注グラフ!$I$64:$I$94</c:f>
              <c:numCache>
                <c:formatCode>0.0_ ;[Red]\-0.0\ </c:formatCode>
                <c:ptCount val="31"/>
                <c:pt idx="0">
                  <c:v>27.918266657357631</c:v>
                </c:pt>
                <c:pt idx="1">
                  <c:v>30.068165140338742</c:v>
                </c:pt>
                <c:pt idx="2">
                  <c:v>22.736978631194347</c:v>
                </c:pt>
                <c:pt idx="3">
                  <c:v>19.800511216038235</c:v>
                </c:pt>
                <c:pt idx="4">
                  <c:v>18.314551790190126</c:v>
                </c:pt>
                <c:pt idx="5">
                  <c:v>15.762695799203193</c:v>
                </c:pt>
                <c:pt idx="6">
                  <c:v>24.220660415530496</c:v>
                </c:pt>
                <c:pt idx="7">
                  <c:v>23.813172713664553</c:v>
                </c:pt>
                <c:pt idx="8">
                  <c:v>34.186742865901387</c:v>
                </c:pt>
                <c:pt idx="9">
                  <c:v>43.784725398409947</c:v>
                </c:pt>
                <c:pt idx="10">
                  <c:v>37.690681135454867</c:v>
                </c:pt>
                <c:pt idx="11">
                  <c:v>35.212459920290065</c:v>
                </c:pt>
                <c:pt idx="12">
                  <c:v>37.168071235490537</c:v>
                </c:pt>
                <c:pt idx="13">
                  <c:v>48.549613303244755</c:v>
                </c:pt>
                <c:pt idx="14">
                  <c:v>35.253356431355563</c:v>
                </c:pt>
                <c:pt idx="15">
                  <c:v>31.488962864807213</c:v>
                </c:pt>
                <c:pt idx="16">
                  <c:v>41.45418550447895</c:v>
                </c:pt>
                <c:pt idx="17">
                  <c:v>40.494758064516127</c:v>
                </c:pt>
                <c:pt idx="18">
                  <c:v>40.61636252352438</c:v>
                </c:pt>
                <c:pt idx="19">
                  <c:v>42.133736563999165</c:v>
                </c:pt>
                <c:pt idx="20">
                  <c:v>34.33467877564749</c:v>
                </c:pt>
                <c:pt idx="21">
                  <c:v>44.319445799590206</c:v>
                </c:pt>
                <c:pt idx="22">
                  <c:v>44.343727338651192</c:v>
                </c:pt>
                <c:pt idx="23">
                  <c:v>34.311012728278918</c:v>
                </c:pt>
                <c:pt idx="24" formatCode="#,##0.0_ ;[Red]\-#,##0.0\ ">
                  <c:v>61.273486430062633</c:v>
                </c:pt>
                <c:pt idx="25" formatCode="#,##0.0_ ;[Red]\-#,##0.0\ ">
                  <c:v>60.466850861961809</c:v>
                </c:pt>
                <c:pt idx="26" formatCode="#,##0.0_ ;[Red]\-#,##0.0\ ">
                  <c:v>57.273814268632918</c:v>
                </c:pt>
                <c:pt idx="27">
                  <c:v>49.855838647915881</c:v>
                </c:pt>
                <c:pt idx="28" formatCode="#,##0.0_ ;[Red]\-#,##0.0\ ">
                  <c:v>48.565391543600697</c:v>
                </c:pt>
                <c:pt idx="29">
                  <c:v>40.74074074074074</c:v>
                </c:pt>
                <c:pt idx="30">
                  <c:v>40</c:v>
                </c:pt>
              </c:numCache>
            </c:numRef>
          </c:val>
          <c:smooth val="0"/>
        </c:ser>
        <c:ser>
          <c:idx val="0"/>
          <c:order val="4"/>
          <c:tx>
            <c:strRef>
              <c:f>長期暦年受注グラフ!$H$63</c:f>
              <c:strCache>
                <c:ptCount val="1"/>
                <c:pt idx="0">
                  <c:v>プレス系比率</c:v>
                </c:pt>
              </c:strCache>
            </c:strRef>
          </c:tx>
          <c:spPr>
            <a:ln w="12700">
              <a:solidFill>
                <a:srgbClr val="339966"/>
              </a:solidFill>
              <a:prstDash val="solid"/>
            </a:ln>
          </c:spPr>
          <c:marker>
            <c:symbol val="diamond"/>
            <c:size val="6"/>
            <c:spPr>
              <a:solidFill>
                <a:srgbClr val="339966"/>
              </a:solidFill>
              <a:ln>
                <a:solidFill>
                  <a:srgbClr val="339966"/>
                </a:solidFill>
                <a:prstDash val="solid"/>
              </a:ln>
            </c:spPr>
          </c:marker>
          <c:dLbls>
            <c:dLbl>
              <c:idx val="13"/>
              <c:layout>
                <c:manualLayout>
                  <c:x val="-1.9426949492660703E-2"/>
                  <c:y val="-2.0216606928371243E-2"/>
                </c:manualLayout>
              </c:layout>
              <c:dLblPos val="r"/>
              <c:showLegendKey val="0"/>
              <c:showVal val="1"/>
              <c:showCatName val="0"/>
              <c:showSerName val="0"/>
              <c:showPercent val="0"/>
              <c:showBubbleSize val="0"/>
            </c:dLbl>
            <c:dLbl>
              <c:idx val="22"/>
              <c:layout>
                <c:manualLayout>
                  <c:x val="-1.0215761848615886E-2"/>
                  <c:y val="-1.8918986544146615E-2"/>
                </c:manualLayout>
              </c:layout>
              <c:dLblPos val="r"/>
              <c:showLegendKey val="0"/>
              <c:showVal val="1"/>
              <c:showCatName val="0"/>
              <c:showSerName val="0"/>
              <c:showPercent val="0"/>
              <c:showBubbleSize val="0"/>
            </c:dLbl>
            <c:dLbl>
              <c:idx val="23"/>
              <c:layout>
                <c:manualLayout>
                  <c:x val="-2.3457683388006845E-2"/>
                  <c:y val="-1.7089164172275063E-2"/>
                </c:manualLayout>
              </c:layout>
              <c:dLblPos val="r"/>
              <c:showLegendKey val="0"/>
              <c:showVal val="1"/>
              <c:showCatName val="0"/>
              <c:showSerName val="0"/>
              <c:showPercent val="0"/>
              <c:showBubbleSize val="0"/>
            </c:dLbl>
            <c:dLbl>
              <c:idx val="24"/>
              <c:layout>
                <c:manualLayout>
                  <c:x val="-2.1049473949830831E-2"/>
                  <c:y val="-1.4735538883910698E-2"/>
                </c:manualLayout>
              </c:layout>
              <c:dLblPos val="r"/>
              <c:showLegendKey val="0"/>
              <c:showVal val="1"/>
              <c:showCatName val="0"/>
              <c:showSerName val="0"/>
              <c:showPercent val="0"/>
              <c:showBubbleSize val="0"/>
            </c:dLbl>
            <c:dLbl>
              <c:idx val="25"/>
              <c:layout>
                <c:manualLayout>
                  <c:x val="-2.0950512317418794E-2"/>
                  <c:y val="-1.8617614535471203E-2"/>
                </c:manualLayout>
              </c:layout>
              <c:dLblPos val="r"/>
              <c:showLegendKey val="0"/>
              <c:showVal val="1"/>
              <c:showCatName val="0"/>
              <c:showSerName val="0"/>
              <c:showPercent val="0"/>
              <c:showBubbleSize val="0"/>
            </c:dLbl>
            <c:dLbl>
              <c:idx val="33"/>
              <c:layout>
                <c:manualLayout>
                  <c:xMode val="edge"/>
                  <c:yMode val="edge"/>
                  <c:x val="0.4770947363274517"/>
                  <c:y val="5.0607368734357401E-2"/>
                </c:manualLayout>
              </c:layout>
              <c:dLblPos val="r"/>
              <c:showLegendKey val="0"/>
              <c:showVal val="1"/>
              <c:showCatName val="0"/>
              <c:showSerName val="0"/>
              <c:showPercent val="0"/>
              <c:showBubbleSize val="0"/>
            </c:dLbl>
            <c:dLbl>
              <c:idx val="36"/>
              <c:layout>
                <c:manualLayout>
                  <c:xMode val="edge"/>
                  <c:yMode val="edge"/>
                  <c:x val="0.51832514563970067"/>
                  <c:y val="5.1619516109044548E-2"/>
                </c:manualLayout>
              </c:layout>
              <c:dLblPos val="r"/>
              <c:showLegendKey val="0"/>
              <c:showVal val="1"/>
              <c:showCatName val="0"/>
              <c:showSerName val="0"/>
              <c:showPercent val="0"/>
              <c:showBubbleSize val="0"/>
            </c:dLbl>
            <c:dLbl>
              <c:idx val="37"/>
              <c:layout>
                <c:manualLayout>
                  <c:xMode val="edge"/>
                  <c:yMode val="edge"/>
                  <c:x val="0.53141416446898604"/>
                  <c:y val="4.6558779235608812E-2"/>
                </c:manualLayout>
              </c:layout>
              <c:dLblPos val="r"/>
              <c:showLegendKey val="0"/>
              <c:showVal val="1"/>
              <c:showCatName val="0"/>
              <c:showSerName val="0"/>
              <c:showPercent val="0"/>
              <c:showBubbleSize val="0"/>
            </c:dLbl>
            <c:dLbl>
              <c:idx val="38"/>
              <c:layout>
                <c:manualLayout>
                  <c:xMode val="edge"/>
                  <c:yMode val="edge"/>
                  <c:x val="0.54450318329827141"/>
                  <c:y val="4.4534484486234517E-2"/>
                </c:manualLayout>
              </c:layout>
              <c:dLblPos val="r"/>
              <c:showLegendKey val="0"/>
              <c:showVal val="1"/>
              <c:showCatName val="0"/>
              <c:showSerName val="0"/>
              <c:showPercent val="0"/>
              <c:showBubbleSize val="0"/>
            </c:dLbl>
            <c:dLbl>
              <c:idx val="42"/>
              <c:layout>
                <c:manualLayout>
                  <c:xMode val="edge"/>
                  <c:yMode val="edge"/>
                  <c:x val="0.59947706238126997"/>
                  <c:y val="4.6558779235608812E-2"/>
                </c:manualLayout>
              </c:layout>
              <c:dLblPos val="r"/>
              <c:showLegendKey val="0"/>
              <c:showVal val="1"/>
              <c:showCatName val="0"/>
              <c:showSerName val="0"/>
              <c:showPercent val="0"/>
              <c:showBubbleSize val="0"/>
            </c:dLbl>
            <c:dLbl>
              <c:idx val="48"/>
              <c:layout>
                <c:manualLayout>
                  <c:xMode val="edge"/>
                  <c:yMode val="edge"/>
                  <c:x val="0.68390123383016066"/>
                  <c:y val="6.5789579354664618E-2"/>
                </c:manualLayout>
              </c:layout>
              <c:dLblPos val="r"/>
              <c:showLegendKey val="0"/>
              <c:showVal val="1"/>
              <c:showCatName val="0"/>
              <c:showSerName val="0"/>
              <c:showPercent val="0"/>
              <c:showBubbleSize val="0"/>
            </c:dLbl>
            <c:dLbl>
              <c:idx val="49"/>
              <c:layout>
                <c:manualLayout>
                  <c:xMode val="edge"/>
                  <c:yMode val="edge"/>
                  <c:x val="0.7028803111326245"/>
                  <c:y val="5.870454773185458E-2"/>
                </c:manualLayout>
              </c:layout>
              <c:dLblPos val="r"/>
              <c:showLegendKey val="0"/>
              <c:showVal val="1"/>
              <c:showCatName val="0"/>
              <c:showSerName val="0"/>
              <c:showPercent val="0"/>
              <c:showBubbleSize val="0"/>
            </c:dLbl>
            <c:numFmt formatCode="0.0_ " sourceLinked="0"/>
            <c:spPr>
              <a:noFill/>
              <a:ln w="25400">
                <a:noFill/>
              </a:ln>
            </c:spPr>
            <c:txPr>
              <a:bodyPr/>
              <a:lstStyle/>
              <a:p>
                <a:pPr>
                  <a:defRPr sz="1200" b="0" i="0" u="none" strike="noStrike" baseline="0">
                    <a:solidFill>
                      <a:srgbClr val="339966"/>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val>
            <c:numRef>
              <c:f>長期暦年受注グラフ!$H$64:$H$94</c:f>
              <c:numCache>
                <c:formatCode>0.0_ ;[Red]\-0.0\ </c:formatCode>
                <c:ptCount val="31"/>
                <c:pt idx="0">
                  <c:v>63.619818939235259</c:v>
                </c:pt>
                <c:pt idx="1">
                  <c:v>59.884793701829466</c:v>
                </c:pt>
                <c:pt idx="2">
                  <c:v>55.194470366796899</c:v>
                </c:pt>
                <c:pt idx="3">
                  <c:v>55.018454794862862</c:v>
                </c:pt>
                <c:pt idx="4">
                  <c:v>55.001732113382104</c:v>
                </c:pt>
                <c:pt idx="5">
                  <c:v>52.977921279776922</c:v>
                </c:pt>
                <c:pt idx="6">
                  <c:v>57.175905564449437</c:v>
                </c:pt>
                <c:pt idx="7">
                  <c:v>54.681374296100927</c:v>
                </c:pt>
                <c:pt idx="8">
                  <c:v>56.447101199371588</c:v>
                </c:pt>
                <c:pt idx="9">
                  <c:v>61.795201183596696</c:v>
                </c:pt>
                <c:pt idx="10">
                  <c:v>54.52035077647097</c:v>
                </c:pt>
                <c:pt idx="11">
                  <c:v>57.570570255611152</c:v>
                </c:pt>
                <c:pt idx="12">
                  <c:v>51.523067487449737</c:v>
                </c:pt>
                <c:pt idx="13">
                  <c:v>60.486821637490962</c:v>
                </c:pt>
                <c:pt idx="14">
                  <c:v>58.91959672464673</c:v>
                </c:pt>
                <c:pt idx="15">
                  <c:v>61.569438608965456</c:v>
                </c:pt>
                <c:pt idx="16">
                  <c:v>67.891943500603745</c:v>
                </c:pt>
                <c:pt idx="17">
                  <c:v>74.946236559139791</c:v>
                </c:pt>
                <c:pt idx="18">
                  <c:v>71.599657827202734</c:v>
                </c:pt>
                <c:pt idx="19">
                  <c:v>74.403810053535423</c:v>
                </c:pt>
                <c:pt idx="20">
                  <c:v>70.602085435586943</c:v>
                </c:pt>
                <c:pt idx="21">
                  <c:v>65.860083910625434</c:v>
                </c:pt>
                <c:pt idx="22">
                  <c:v>64.938361131254524</c:v>
                </c:pt>
                <c:pt idx="23">
                  <c:v>45.669618151632548</c:v>
                </c:pt>
                <c:pt idx="24">
                  <c:v>66.179540709812116</c:v>
                </c:pt>
                <c:pt idx="25">
                  <c:v>68.364658563677708</c:v>
                </c:pt>
                <c:pt idx="26">
                  <c:v>68.951773614986038</c:v>
                </c:pt>
                <c:pt idx="27">
                  <c:v>57.077937655307267</c:v>
                </c:pt>
                <c:pt idx="28">
                  <c:v>59.133610500953871</c:v>
                </c:pt>
                <c:pt idx="29">
                  <c:v>55.555555555555557</c:v>
                </c:pt>
                <c:pt idx="30">
                  <c:v>56.000000000000007</c:v>
                </c:pt>
              </c:numCache>
            </c:numRef>
          </c:val>
          <c:smooth val="0"/>
        </c:ser>
        <c:ser>
          <c:idx val="10"/>
          <c:order val="5"/>
          <c:tx>
            <c:strRef>
              <c:f>長期暦年受注グラフ!$G$63</c:f>
              <c:strCache>
                <c:ptCount val="1"/>
                <c:pt idx="0">
                  <c:v>前年同期伸率</c:v>
                </c:pt>
              </c:strCache>
            </c:strRef>
          </c:tx>
          <c:spPr>
            <a:ln w="25400">
              <a:solidFill>
                <a:srgbClr val="FF0000"/>
              </a:solidFill>
              <a:prstDash val="solid"/>
            </a:ln>
          </c:spPr>
          <c:marker>
            <c:symbol val="circle"/>
            <c:size val="7"/>
            <c:spPr>
              <a:solidFill>
                <a:srgbClr val="FF0000"/>
              </a:solidFill>
              <a:ln>
                <a:solidFill>
                  <a:srgbClr val="FF0000"/>
                </a:solidFill>
                <a:prstDash val="solid"/>
              </a:ln>
            </c:spPr>
          </c:marker>
          <c:dLbls>
            <c:dLbl>
              <c:idx val="2"/>
              <c:layout>
                <c:manualLayout>
                  <c:x val="-1.7959293323141522E-2"/>
                  <c:y val="3.3170860185119812E-2"/>
                </c:manualLayout>
              </c:layout>
              <c:dLblPos val="r"/>
              <c:showLegendKey val="0"/>
              <c:showVal val="1"/>
              <c:showCatName val="0"/>
              <c:showSerName val="0"/>
              <c:showPercent val="0"/>
              <c:showBubbleSize val="0"/>
            </c:dLbl>
            <c:dLbl>
              <c:idx val="17"/>
              <c:layout>
                <c:manualLayout>
                  <c:x val="-1.059672108588379E-2"/>
                  <c:y val="2.4103166517015343E-2"/>
                </c:manualLayout>
              </c:layout>
              <c:dLblPos val="r"/>
              <c:showLegendKey val="0"/>
              <c:showVal val="1"/>
              <c:showCatName val="0"/>
              <c:showSerName val="0"/>
              <c:showPercent val="0"/>
              <c:showBubbleSize val="0"/>
            </c:dLbl>
            <c:dLbl>
              <c:idx val="22"/>
              <c:layout>
                <c:manualLayout>
                  <c:x val="-2.6833965898147624E-2"/>
                  <c:y val="3.351997578692497E-2"/>
                </c:manualLayout>
              </c:layout>
              <c:dLblPos val="r"/>
              <c:showLegendKey val="0"/>
              <c:showVal val="1"/>
              <c:showCatName val="0"/>
              <c:showSerName val="0"/>
              <c:showPercent val="0"/>
              <c:showBubbleSize val="0"/>
            </c:dLbl>
            <c:dLbl>
              <c:idx val="24"/>
              <c:layout>
                <c:manualLayout>
                  <c:x val="-2.7166470116676882E-2"/>
                  <c:y val="-1.6495157384987896E-2"/>
                </c:manualLayout>
              </c:layout>
              <c:dLblPos val="r"/>
              <c:showLegendKey val="0"/>
              <c:showVal val="1"/>
              <c:showCatName val="0"/>
              <c:showSerName val="0"/>
              <c:showPercent val="0"/>
              <c:showBubbleSize val="0"/>
            </c:dLbl>
            <c:numFmt formatCode="0.0_ " sourceLinked="0"/>
            <c:spPr>
              <a:noFill/>
              <a:ln w="25400">
                <a:noFill/>
              </a:ln>
            </c:spPr>
            <c:txPr>
              <a:bodyPr/>
              <a:lstStyle/>
              <a:p>
                <a:pPr>
                  <a:defRPr sz="1100" b="0" i="0" u="none" strike="noStrike" baseline="0">
                    <a:solidFill>
                      <a:srgbClr val="FF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dLbls>
          <c:val>
            <c:numRef>
              <c:f>長期暦年受注グラフ!$G$64:$G$94</c:f>
              <c:numCache>
                <c:formatCode>0.0_ ;[Red]\-0.0\ </c:formatCode>
                <c:ptCount val="31"/>
                <c:pt idx="1">
                  <c:v>9.7307361120808196</c:v>
                </c:pt>
                <c:pt idx="2">
                  <c:v>34.088508638351442</c:v>
                </c:pt>
                <c:pt idx="3">
                  <c:v>21.532353732027914</c:v>
                </c:pt>
                <c:pt idx="4">
                  <c:v>2.186984293902384</c:v>
                </c:pt>
                <c:pt idx="5">
                  <c:v>-16.691204939579805</c:v>
                </c:pt>
                <c:pt idx="6">
                  <c:v>-30.479396557786558</c:v>
                </c:pt>
                <c:pt idx="7">
                  <c:v>-25.95922101226185</c:v>
                </c:pt>
                <c:pt idx="8">
                  <c:v>8.512723643880534</c:v>
                </c:pt>
                <c:pt idx="9">
                  <c:v>37.638699576853355</c:v>
                </c:pt>
                <c:pt idx="10">
                  <c:v>-1.6306271551124212</c:v>
                </c:pt>
                <c:pt idx="11">
                  <c:v>7.93694433101399</c:v>
                </c:pt>
                <c:pt idx="12">
                  <c:v>-34.040034760720388</c:v>
                </c:pt>
                <c:pt idx="13">
                  <c:v>3.6798946005496873</c:v>
                </c:pt>
                <c:pt idx="14">
                  <c:v>8.7647612996516671</c:v>
                </c:pt>
                <c:pt idx="15">
                  <c:v>-22.09201607461199</c:v>
                </c:pt>
                <c:pt idx="16">
                  <c:v>-7.9254064186677766</c:v>
                </c:pt>
                <c:pt idx="17">
                  <c:v>30.574541574232683</c:v>
                </c:pt>
                <c:pt idx="18">
                  <c:v>25.701468206774763</c:v>
                </c:pt>
                <c:pt idx="19">
                  <c:v>23.035493705709882</c:v>
                </c:pt>
                <c:pt idx="20">
                  <c:v>3.3519203493061127</c:v>
                </c:pt>
                <c:pt idx="21">
                  <c:v>3.4194646449017512</c:v>
                </c:pt>
                <c:pt idx="22">
                  <c:v>-10.301043374183635</c:v>
                </c:pt>
                <c:pt idx="23">
                  <c:v>-67.384115565353596</c:v>
                </c:pt>
                <c:pt idx="24">
                  <c:v>114.15866239772322</c:v>
                </c:pt>
                <c:pt idx="25" formatCode="0.0_ ">
                  <c:v>25.995598189443967</c:v>
                </c:pt>
                <c:pt idx="26" formatCode="0.0_ ">
                  <c:v>2.2708546191621934</c:v>
                </c:pt>
                <c:pt idx="27" formatCode="#,##0.0_ ;[Red]\-#,##0.0\ ">
                  <c:v>-10.269834877164712</c:v>
                </c:pt>
                <c:pt idx="28" formatCode="0.0_ ">
                  <c:v>17.732495511669669</c:v>
                </c:pt>
                <c:pt idx="29">
                  <c:v>3.694893026518443</c:v>
                </c:pt>
                <c:pt idx="30">
                  <c:v>-5.8823529411764781</c:v>
                </c:pt>
              </c:numCache>
            </c:numRef>
          </c:val>
          <c:smooth val="0"/>
        </c:ser>
        <c:dLbls>
          <c:showLegendKey val="0"/>
          <c:showVal val="0"/>
          <c:showCatName val="0"/>
          <c:showSerName val="0"/>
          <c:showPercent val="0"/>
          <c:showBubbleSize val="0"/>
        </c:dLbls>
        <c:marker val="1"/>
        <c:smooth val="0"/>
        <c:axId val="35266560"/>
        <c:axId val="35268096"/>
      </c:lineChart>
      <c:catAx>
        <c:axId val="35255040"/>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35256576"/>
        <c:crosses val="autoZero"/>
        <c:auto val="0"/>
        <c:lblAlgn val="ctr"/>
        <c:lblOffset val="100"/>
        <c:tickLblSkip val="1"/>
        <c:tickMarkSkip val="1"/>
        <c:noMultiLvlLbl val="0"/>
      </c:catAx>
      <c:valAx>
        <c:axId val="35256576"/>
        <c:scaling>
          <c:orientation val="minMax"/>
          <c:max val="7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5255040"/>
        <c:crosses val="autoZero"/>
        <c:crossBetween val="between"/>
        <c:majorUnit val="1000"/>
        <c:minorUnit val="200"/>
      </c:valAx>
      <c:catAx>
        <c:axId val="35266560"/>
        <c:scaling>
          <c:orientation val="minMax"/>
        </c:scaling>
        <c:delete val="1"/>
        <c:axPos val="b"/>
        <c:majorTickMark val="out"/>
        <c:minorTickMark val="none"/>
        <c:tickLblPos val="nextTo"/>
        <c:crossAx val="35268096"/>
        <c:crosses val="autoZero"/>
        <c:auto val="0"/>
        <c:lblAlgn val="ctr"/>
        <c:lblOffset val="100"/>
        <c:noMultiLvlLbl val="0"/>
      </c:catAx>
      <c:valAx>
        <c:axId val="35268096"/>
        <c:scaling>
          <c:orientation val="minMax"/>
          <c:max val="125"/>
          <c:min val="-500"/>
        </c:scaling>
        <c:delete val="0"/>
        <c:axPos val="r"/>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5266560"/>
        <c:crosses val="max"/>
        <c:crossBetween val="between"/>
        <c:majorUnit val="50"/>
        <c:minorUnit val="10"/>
      </c:valAx>
      <c:spPr>
        <a:noFill/>
        <a:ln w="25400">
          <a:noFill/>
        </a:ln>
      </c:spPr>
    </c:plotArea>
    <c:legend>
      <c:legendPos val="l"/>
      <c:legendEntry>
        <c:idx val="1"/>
        <c:txPr>
          <a:bodyPr/>
          <a:lstStyle/>
          <a:p>
            <a:pPr>
              <a:defRPr sz="1000">
                <a:solidFill>
                  <a:srgbClr val="FF66FF"/>
                </a:solidFill>
              </a:defRPr>
            </a:pPr>
            <a:endParaRPr lang="ja-JP"/>
          </a:p>
        </c:txPr>
      </c:legendEntry>
      <c:legendEntry>
        <c:idx val="2"/>
        <c:txPr>
          <a:bodyPr/>
          <a:lstStyle/>
          <a:p>
            <a:pPr>
              <a:defRPr sz="1000">
                <a:solidFill>
                  <a:srgbClr val="00B050"/>
                </a:solidFill>
              </a:defRPr>
            </a:pPr>
            <a:endParaRPr lang="ja-JP"/>
          </a:p>
        </c:txPr>
      </c:legendEntry>
      <c:legendEntry>
        <c:idx val="3"/>
        <c:delete val="1"/>
      </c:legendEntry>
      <c:legendEntry>
        <c:idx val="4"/>
        <c:txPr>
          <a:bodyPr/>
          <a:lstStyle/>
          <a:p>
            <a:pPr>
              <a:defRPr sz="1000">
                <a:solidFill>
                  <a:srgbClr val="3333FF"/>
                </a:solidFill>
              </a:defRPr>
            </a:pPr>
            <a:endParaRPr lang="ja-JP"/>
          </a:p>
        </c:txPr>
      </c:legendEntry>
      <c:legendEntry>
        <c:idx val="5"/>
        <c:txPr>
          <a:bodyPr/>
          <a:lstStyle/>
          <a:p>
            <a:pPr>
              <a:defRPr sz="1000">
                <a:solidFill>
                  <a:srgbClr val="00B050"/>
                </a:solidFill>
              </a:defRPr>
            </a:pPr>
            <a:endParaRPr lang="ja-JP"/>
          </a:p>
        </c:txPr>
      </c:legendEntry>
      <c:legendEntry>
        <c:idx val="6"/>
        <c:txPr>
          <a:bodyPr/>
          <a:lstStyle/>
          <a:p>
            <a:pPr>
              <a:defRPr sz="1000">
                <a:solidFill>
                  <a:srgbClr val="FF0000"/>
                </a:solidFill>
              </a:defRPr>
            </a:pPr>
            <a:endParaRPr lang="ja-JP"/>
          </a:p>
        </c:txPr>
      </c:legendEntry>
      <c:layout>
        <c:manualLayout>
          <c:xMode val="edge"/>
          <c:yMode val="edge"/>
          <c:x val="0.51826444566769581"/>
          <c:y val="0.28122463410502124"/>
          <c:w val="0.12768247054224602"/>
          <c:h val="0.1137693794732972"/>
        </c:manualLayout>
      </c:layout>
      <c:overlay val="0"/>
      <c:spPr>
        <a:ln>
          <a:solidFill>
            <a:sysClr val="windowText" lastClr="000000"/>
          </a:solidFill>
        </a:ln>
      </c:spPr>
      <c:txPr>
        <a:bodyPr/>
        <a:lstStyle/>
        <a:p>
          <a:pPr>
            <a:defRPr sz="1000"/>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800" b="1" i="0" u="none" strike="noStrike" baseline="0">
                <a:solidFill>
                  <a:srgbClr val="000000"/>
                </a:solidFill>
                <a:latin typeface="ＭＳ Ｐゴシック"/>
                <a:ea typeface="ＭＳ Ｐゴシック"/>
              </a:rPr>
              <a:t>鍛圧機械 全会員受注動向 暦年・年度　調査 推移グラフ</a:t>
            </a:r>
            <a:endParaRPr lang="ja-JP" altLang="en-US"/>
          </a:p>
        </c:rich>
      </c:tx>
      <c:layout>
        <c:manualLayout>
          <c:xMode val="edge"/>
          <c:yMode val="edge"/>
          <c:x val="0.32400004057977283"/>
          <c:y val="9.9406403273509698E-3"/>
        </c:manualLayout>
      </c:layout>
      <c:overlay val="0"/>
      <c:spPr>
        <a:noFill/>
        <a:ln w="25400">
          <a:noFill/>
        </a:ln>
      </c:spPr>
    </c:title>
    <c:autoTitleDeleted val="0"/>
    <c:plotArea>
      <c:layout>
        <c:manualLayout>
          <c:layoutTarget val="inner"/>
          <c:xMode val="edge"/>
          <c:yMode val="edge"/>
          <c:x val="3.7158692217044299E-2"/>
          <c:y val="5.2648369261394087E-2"/>
          <c:w val="0.92811827015153237"/>
          <c:h val="0.80705778122001004"/>
        </c:manualLayout>
      </c:layout>
      <c:barChart>
        <c:barDir val="col"/>
        <c:grouping val="stacked"/>
        <c:varyColors val="0"/>
        <c:ser>
          <c:idx val="1"/>
          <c:order val="0"/>
          <c:tx>
            <c:strRef>
              <c:f>暦年・年度グラフ!$D$54</c:f>
              <c:strCache>
                <c:ptCount val="1"/>
                <c:pt idx="0">
                  <c:v>プレス系機械</c:v>
                </c:pt>
              </c:strCache>
            </c:strRef>
          </c:tx>
          <c:spPr>
            <a:solidFill>
              <a:srgbClr val="CCFFCC"/>
            </a:solidFill>
            <a:ln w="12700">
              <a:solidFill>
                <a:srgbClr val="000000"/>
              </a:solidFill>
              <a:prstDash val="solid"/>
            </a:ln>
          </c:spPr>
          <c:invertIfNegative val="0"/>
          <c:dLbls>
            <c:dLbl>
              <c:idx val="0"/>
              <c:layout>
                <c:manualLayout>
                  <c:x val="-8.0746925871754056E-4"/>
                  <c:y val="-5.9190839940435956E-4"/>
                </c:manualLayout>
              </c:layout>
              <c:dLblPos val="ctr"/>
              <c:showLegendKey val="0"/>
              <c:showVal val="1"/>
              <c:showCatName val="0"/>
              <c:showSerName val="0"/>
              <c:showPercent val="0"/>
              <c:showBubbleSize val="0"/>
            </c:dLbl>
            <c:dLbl>
              <c:idx val="2"/>
              <c:layout>
                <c:manualLayout>
                  <c:x val="-4.0690649023574057E-3"/>
                  <c:y val="-3.4242835007894688E-4"/>
                </c:manualLayout>
              </c:layout>
              <c:dLblPos val="ctr"/>
              <c:showLegendKey val="0"/>
              <c:showVal val="1"/>
              <c:showCatName val="0"/>
              <c:showSerName val="0"/>
              <c:showPercent val="0"/>
              <c:showBubbleSize val="0"/>
            </c:dLbl>
            <c:dLbl>
              <c:idx val="5"/>
              <c:layout>
                <c:manualLayout>
                  <c:x val="2.1724961981316533E-3"/>
                  <c:y val="0"/>
                </c:manualLayout>
              </c:layout>
              <c:dLblPos val="ctr"/>
              <c:showLegendKey val="0"/>
              <c:showVal val="1"/>
              <c:showCatName val="0"/>
              <c:showSerName val="0"/>
              <c:showPercent val="0"/>
              <c:showBubbleSize val="0"/>
            </c:dLbl>
            <c:dLbl>
              <c:idx val="27"/>
              <c:layout/>
              <c:dLblPos val="ctr"/>
              <c:showLegendKey val="0"/>
              <c:showVal val="1"/>
              <c:showCatName val="0"/>
              <c:showSerName val="0"/>
              <c:showPercent val="0"/>
              <c:showBubbleSize val="0"/>
            </c:dLbl>
            <c:dLbl>
              <c:idx val="28"/>
              <c:layout/>
              <c:dLblPos val="ctr"/>
              <c:showLegendKey val="0"/>
              <c:showVal val="1"/>
              <c:showCatName val="0"/>
              <c:showSerName val="0"/>
              <c:showPercent val="0"/>
              <c:showBubbleSize val="0"/>
            </c:dLbl>
            <c:dLbl>
              <c:idx val="30"/>
              <c:dLblPos val="ctr"/>
              <c:showLegendKey val="0"/>
              <c:showVal val="1"/>
              <c:showCatName val="0"/>
              <c:showSerName val="0"/>
              <c:showPercent val="0"/>
              <c:showBubbleSize val="0"/>
            </c:dLbl>
            <c:dLbl>
              <c:idx val="31"/>
              <c:dLblPos val="ctr"/>
              <c:showLegendKey val="0"/>
              <c:showVal val="1"/>
              <c:showCatName val="0"/>
              <c:showSerName val="0"/>
              <c:showPercent val="0"/>
              <c:showBubbleSize val="0"/>
            </c:dLbl>
            <c:dLbl>
              <c:idx val="32"/>
              <c:dLblPos val="ctr"/>
              <c:showLegendKey val="0"/>
              <c:showVal val="1"/>
              <c:showCatName val="0"/>
              <c:showSerName val="0"/>
              <c:showPercent val="0"/>
              <c:showBubbleSize val="0"/>
            </c:dLbl>
            <c:dLbl>
              <c:idx val="34"/>
              <c:dLblPos val="ctr"/>
              <c:showLegendKey val="0"/>
              <c:showVal val="1"/>
              <c:showCatName val="0"/>
              <c:showSerName val="0"/>
              <c:showPercent val="0"/>
              <c:showBubbleSize val="0"/>
            </c:dLbl>
            <c:dLbl>
              <c:idx val="35"/>
              <c:dLblPos val="ctr"/>
              <c:showLegendKey val="0"/>
              <c:showVal val="1"/>
              <c:showCatName val="0"/>
              <c:showSerName val="0"/>
              <c:showPercent val="0"/>
              <c:showBubbleSize val="0"/>
            </c:dLbl>
            <c:dLbl>
              <c:idx val="36"/>
              <c:dLblPos val="ctr"/>
              <c:showLegendKey val="0"/>
              <c:showVal val="1"/>
              <c:showCatName val="0"/>
              <c:showSerName val="0"/>
              <c:showPercent val="0"/>
              <c:showBubbleSize val="0"/>
            </c:dLbl>
            <c:dLbl>
              <c:idx val="37"/>
              <c:dLblPos val="ctr"/>
              <c:showLegendKey val="0"/>
              <c:showVal val="1"/>
              <c:showCatName val="0"/>
              <c:showSerName val="0"/>
              <c:showPercent val="0"/>
              <c:showBubbleSize val="0"/>
            </c:dLbl>
            <c:dLbl>
              <c:idx val="40"/>
              <c:dLblPos val="ctr"/>
              <c:showLegendKey val="0"/>
              <c:showVal val="1"/>
              <c:showCatName val="0"/>
              <c:showSerName val="0"/>
              <c:showPercent val="0"/>
              <c:showBubbleSize val="0"/>
            </c:dLbl>
            <c:dLbl>
              <c:idx val="43"/>
              <c:dLblPos val="ctr"/>
              <c:showLegendKey val="0"/>
              <c:showVal val="1"/>
              <c:showCatName val="0"/>
              <c:showSerName val="0"/>
              <c:showPercent val="0"/>
              <c:showBubbleSize val="0"/>
            </c:dLbl>
            <c:dLbl>
              <c:idx val="44"/>
              <c:dLblPos val="ctr"/>
              <c:showLegendKey val="0"/>
              <c:showVal val="1"/>
              <c:showCatName val="0"/>
              <c:showSerName val="0"/>
              <c:showPercent val="0"/>
              <c:showBubbleSize val="0"/>
            </c:dLbl>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暦年・年度グラフ!$B$55:$B$83</c:f>
              <c:strCache>
                <c:ptCount val="29"/>
                <c:pt idx="0">
                  <c:v>2003暦年</c:v>
                </c:pt>
                <c:pt idx="1">
                  <c:v>2004暦年</c:v>
                </c:pt>
                <c:pt idx="2">
                  <c:v>2005暦年</c:v>
                </c:pt>
                <c:pt idx="3">
                  <c:v>2006暦年</c:v>
                </c:pt>
                <c:pt idx="4">
                  <c:v>2007暦年</c:v>
                </c:pt>
                <c:pt idx="5">
                  <c:v>2008暦年</c:v>
                </c:pt>
                <c:pt idx="6">
                  <c:v>2009暦年</c:v>
                </c:pt>
                <c:pt idx="7">
                  <c:v>2010暦年</c:v>
                </c:pt>
                <c:pt idx="8">
                  <c:v>2011暦年</c:v>
                </c:pt>
                <c:pt idx="9">
                  <c:v>2012暦年</c:v>
                </c:pt>
                <c:pt idx="10">
                  <c:v>2013暦年</c:v>
                </c:pt>
                <c:pt idx="11">
                  <c:v>2014暦年</c:v>
                </c:pt>
                <c:pt idx="12">
                  <c:v>2015暦年見通</c:v>
                </c:pt>
                <c:pt idx="13">
                  <c:v>2016暦年予想</c:v>
                </c:pt>
                <c:pt idx="15">
                  <c:v>2003年度</c:v>
                </c:pt>
                <c:pt idx="16">
                  <c:v>2004年度</c:v>
                </c:pt>
                <c:pt idx="17">
                  <c:v>2005年度</c:v>
                </c:pt>
                <c:pt idx="18">
                  <c:v>2006年度</c:v>
                </c:pt>
                <c:pt idx="19">
                  <c:v>2007年度</c:v>
                </c:pt>
                <c:pt idx="20">
                  <c:v>2008年度</c:v>
                </c:pt>
                <c:pt idx="21">
                  <c:v>2009年度</c:v>
                </c:pt>
                <c:pt idx="22">
                  <c:v>2010年度</c:v>
                </c:pt>
                <c:pt idx="23">
                  <c:v>2011年度</c:v>
                </c:pt>
                <c:pt idx="24">
                  <c:v>2012年度</c:v>
                </c:pt>
                <c:pt idx="25">
                  <c:v>2013年度</c:v>
                </c:pt>
                <c:pt idx="26">
                  <c:v>2014年度</c:v>
                </c:pt>
                <c:pt idx="27">
                  <c:v>2015年度見通</c:v>
                </c:pt>
                <c:pt idx="28">
                  <c:v>2016年度予想</c:v>
                </c:pt>
              </c:strCache>
            </c:strRef>
          </c:cat>
          <c:val>
            <c:numRef>
              <c:f>暦年・年度グラフ!$D$55:$D$83</c:f>
              <c:numCache>
                <c:formatCode>#,##0_);[Red]\(#,##0\)</c:formatCode>
                <c:ptCount val="29"/>
                <c:pt idx="0">
                  <c:v>1394.0500000000002</c:v>
                </c:pt>
                <c:pt idx="1">
                  <c:v>1673.95</c:v>
                </c:pt>
                <c:pt idx="2">
                  <c:v>2140.3200000000002</c:v>
                </c:pt>
                <c:pt idx="3">
                  <c:v>2099.3200000000002</c:v>
                </c:pt>
                <c:pt idx="4">
                  <c:v>2024.9700000000003</c:v>
                </c:pt>
                <c:pt idx="5">
                  <c:v>1791.0200000000002</c:v>
                </c:pt>
                <c:pt idx="6">
                  <c:v>330.13</c:v>
                </c:pt>
                <c:pt idx="7">
                  <c:v>1267.9100000000001</c:v>
                </c:pt>
                <c:pt idx="8">
                  <c:v>1704.83</c:v>
                </c:pt>
                <c:pt idx="9">
                  <c:v>1730.93</c:v>
                </c:pt>
                <c:pt idx="10">
                  <c:v>1261.04</c:v>
                </c:pt>
                <c:pt idx="11">
                  <c:v>1556.03</c:v>
                </c:pt>
                <c:pt idx="12">
                  <c:v>1500</c:v>
                </c:pt>
                <c:pt idx="13">
                  <c:v>1400</c:v>
                </c:pt>
                <c:pt idx="15">
                  <c:v>1378.26</c:v>
                </c:pt>
                <c:pt idx="16">
                  <c:v>1784.85</c:v>
                </c:pt>
                <c:pt idx="17">
                  <c:v>2131.3100000000004</c:v>
                </c:pt>
                <c:pt idx="18">
                  <c:v>2187.33</c:v>
                </c:pt>
                <c:pt idx="19">
                  <c:v>2080.38</c:v>
                </c:pt>
                <c:pt idx="20">
                  <c:v>1178.8600000000001</c:v>
                </c:pt>
                <c:pt idx="21">
                  <c:v>541.77</c:v>
                </c:pt>
                <c:pt idx="22">
                  <c:v>1532.28</c:v>
                </c:pt>
                <c:pt idx="23">
                  <c:v>1805.8200000000002</c:v>
                </c:pt>
                <c:pt idx="24">
                  <c:v>1353.38</c:v>
                </c:pt>
                <c:pt idx="25">
                  <c:v>1411.25</c:v>
                </c:pt>
                <c:pt idx="26">
                  <c:v>1559.33</c:v>
                </c:pt>
                <c:pt idx="27">
                  <c:v>1500</c:v>
                </c:pt>
                <c:pt idx="28">
                  <c:v>1400</c:v>
                </c:pt>
              </c:numCache>
            </c:numRef>
          </c:val>
        </c:ser>
        <c:ser>
          <c:idx val="7"/>
          <c:order val="1"/>
          <c:tx>
            <c:strRef>
              <c:f>暦年・年度グラフ!$E$54</c:f>
              <c:strCache>
                <c:ptCount val="1"/>
                <c:pt idx="0">
                  <c:v>板金系機械</c:v>
                </c:pt>
              </c:strCache>
            </c:strRef>
          </c:tx>
          <c:spPr>
            <a:solidFill>
              <a:srgbClr val="FF99CC"/>
            </a:solidFill>
            <a:ln w="12700">
              <a:solidFill>
                <a:srgbClr val="000000"/>
              </a:solidFill>
              <a:prstDash val="solid"/>
            </a:ln>
          </c:spPr>
          <c:invertIfNegative val="0"/>
          <c:dLbls>
            <c:dLbl>
              <c:idx val="41"/>
              <c:layout>
                <c:manualLayout>
                  <c:xMode val="edge"/>
                  <c:yMode val="edge"/>
                  <c:x val="0.58317062589860702"/>
                  <c:y val="0.64300847457627119"/>
                </c:manualLayout>
              </c:layout>
              <c:dLblPos val="ctr"/>
              <c:showLegendKey val="0"/>
              <c:showVal val="1"/>
              <c:showCatName val="0"/>
              <c:showSerName val="0"/>
              <c:showPercent val="0"/>
              <c:showBubbleSize val="0"/>
            </c:dLbl>
            <c:numFmt formatCode="#,##0_ ;[Red]\-#,##0\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暦年・年度グラフ!$B$55:$B$83</c:f>
              <c:strCache>
                <c:ptCount val="29"/>
                <c:pt idx="0">
                  <c:v>2003暦年</c:v>
                </c:pt>
                <c:pt idx="1">
                  <c:v>2004暦年</c:v>
                </c:pt>
                <c:pt idx="2">
                  <c:v>2005暦年</c:v>
                </c:pt>
                <c:pt idx="3">
                  <c:v>2006暦年</c:v>
                </c:pt>
                <c:pt idx="4">
                  <c:v>2007暦年</c:v>
                </c:pt>
                <c:pt idx="5">
                  <c:v>2008暦年</c:v>
                </c:pt>
                <c:pt idx="6">
                  <c:v>2009暦年</c:v>
                </c:pt>
                <c:pt idx="7">
                  <c:v>2010暦年</c:v>
                </c:pt>
                <c:pt idx="8">
                  <c:v>2011暦年</c:v>
                </c:pt>
                <c:pt idx="9">
                  <c:v>2012暦年</c:v>
                </c:pt>
                <c:pt idx="10">
                  <c:v>2013暦年</c:v>
                </c:pt>
                <c:pt idx="11">
                  <c:v>2014暦年</c:v>
                </c:pt>
                <c:pt idx="12">
                  <c:v>2015暦年見通</c:v>
                </c:pt>
                <c:pt idx="13">
                  <c:v>2016暦年予想</c:v>
                </c:pt>
                <c:pt idx="15">
                  <c:v>2003年度</c:v>
                </c:pt>
                <c:pt idx="16">
                  <c:v>2004年度</c:v>
                </c:pt>
                <c:pt idx="17">
                  <c:v>2005年度</c:v>
                </c:pt>
                <c:pt idx="18">
                  <c:v>2006年度</c:v>
                </c:pt>
                <c:pt idx="19">
                  <c:v>2007年度</c:v>
                </c:pt>
                <c:pt idx="20">
                  <c:v>2008年度</c:v>
                </c:pt>
                <c:pt idx="21">
                  <c:v>2009年度</c:v>
                </c:pt>
                <c:pt idx="22">
                  <c:v>2010年度</c:v>
                </c:pt>
                <c:pt idx="23">
                  <c:v>2011年度</c:v>
                </c:pt>
                <c:pt idx="24">
                  <c:v>2012年度</c:v>
                </c:pt>
                <c:pt idx="25">
                  <c:v>2013年度</c:v>
                </c:pt>
                <c:pt idx="26">
                  <c:v>2014年度</c:v>
                </c:pt>
                <c:pt idx="27">
                  <c:v>2015年度見通</c:v>
                </c:pt>
                <c:pt idx="28">
                  <c:v>2016年度予想</c:v>
                </c:pt>
              </c:strCache>
            </c:strRef>
          </c:cat>
          <c:val>
            <c:numRef>
              <c:f>暦年・年度グラフ!$E$55:$E$83</c:f>
              <c:numCache>
                <c:formatCode>#,##0_);[Red]\(#,##0\)</c:formatCode>
                <c:ptCount val="29"/>
                <c:pt idx="0">
                  <c:v>465.63000000000005</c:v>
                </c:pt>
                <c:pt idx="1">
                  <c:v>664.08</c:v>
                </c:pt>
                <c:pt idx="2">
                  <c:v>736.31999999999994</c:v>
                </c:pt>
                <c:pt idx="3">
                  <c:v>873.55000000000007</c:v>
                </c:pt>
                <c:pt idx="4">
                  <c:v>1049.67</c:v>
                </c:pt>
                <c:pt idx="5">
                  <c:v>966.72000000000014</c:v>
                </c:pt>
                <c:pt idx="6">
                  <c:v>392.76000000000005</c:v>
                </c:pt>
                <c:pt idx="7">
                  <c:v>647.79</c:v>
                </c:pt>
                <c:pt idx="8">
                  <c:v>788.9</c:v>
                </c:pt>
                <c:pt idx="9">
                  <c:v>779.35</c:v>
                </c:pt>
                <c:pt idx="10">
                  <c:v>948.29</c:v>
                </c:pt>
                <c:pt idx="11">
                  <c:v>1075.3499999999999</c:v>
                </c:pt>
                <c:pt idx="12">
                  <c:v>1200</c:v>
                </c:pt>
                <c:pt idx="13">
                  <c:v>1100</c:v>
                </c:pt>
                <c:pt idx="15">
                  <c:v>496.99</c:v>
                </c:pt>
                <c:pt idx="16">
                  <c:v>690.0200000000001</c:v>
                </c:pt>
                <c:pt idx="17">
                  <c:v>738.41000000000008</c:v>
                </c:pt>
                <c:pt idx="18">
                  <c:v>960.92</c:v>
                </c:pt>
                <c:pt idx="19">
                  <c:v>1066.9699999999998</c:v>
                </c:pt>
                <c:pt idx="20">
                  <c:v>766.84</c:v>
                </c:pt>
                <c:pt idx="21">
                  <c:v>462.79</c:v>
                </c:pt>
                <c:pt idx="22">
                  <c:v>675.22</c:v>
                </c:pt>
                <c:pt idx="23">
                  <c:v>813.64</c:v>
                </c:pt>
                <c:pt idx="24">
                  <c:v>775.1400000000001</c:v>
                </c:pt>
                <c:pt idx="25">
                  <c:v>979.89</c:v>
                </c:pt>
                <c:pt idx="26">
                  <c:v>1070.83</c:v>
                </c:pt>
                <c:pt idx="27">
                  <c:v>1200</c:v>
                </c:pt>
                <c:pt idx="28">
                  <c:v>1200</c:v>
                </c:pt>
              </c:numCache>
            </c:numRef>
          </c:val>
        </c:ser>
        <c:ser>
          <c:idx val="2"/>
          <c:order val="2"/>
          <c:tx>
            <c:strRef>
              <c:f>暦年・年度グラフ!$F$54</c:f>
              <c:strCache>
                <c:ptCount val="1"/>
                <c:pt idx="0">
                  <c:v>部品・金型・サービス</c:v>
                </c:pt>
              </c:strCache>
            </c:strRef>
          </c:tx>
          <c:spPr>
            <a:solidFill>
              <a:srgbClr val="FFFFCC"/>
            </a:solidFill>
            <a:ln w="12700">
              <a:solidFill>
                <a:srgbClr val="000000"/>
              </a:solidFill>
              <a:prstDash val="solid"/>
            </a:ln>
          </c:spPr>
          <c:invertIfNegative val="0"/>
          <c:dLbls>
            <c:dLbl>
              <c:idx val="29"/>
              <c:layout>
                <c:manualLayout>
                  <c:xMode val="edge"/>
                  <c:yMode val="edge"/>
                  <c:x val="0.42074390794698141"/>
                  <c:y val="0.66525423728813549"/>
                </c:manualLayout>
              </c:layout>
              <c:dLblPos val="ctr"/>
              <c:showLegendKey val="0"/>
              <c:showVal val="1"/>
              <c:showCatName val="0"/>
              <c:showSerName val="0"/>
              <c:showPercent val="0"/>
              <c:showBubbleSize val="0"/>
            </c:dLbl>
            <c:numFmt formatCode="#,##0_ ;[Red]\-#,##0\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暦年・年度グラフ!$B$55:$B$83</c:f>
              <c:strCache>
                <c:ptCount val="29"/>
                <c:pt idx="0">
                  <c:v>2003暦年</c:v>
                </c:pt>
                <c:pt idx="1">
                  <c:v>2004暦年</c:v>
                </c:pt>
                <c:pt idx="2">
                  <c:v>2005暦年</c:v>
                </c:pt>
                <c:pt idx="3">
                  <c:v>2006暦年</c:v>
                </c:pt>
                <c:pt idx="4">
                  <c:v>2007暦年</c:v>
                </c:pt>
                <c:pt idx="5">
                  <c:v>2008暦年</c:v>
                </c:pt>
                <c:pt idx="6">
                  <c:v>2009暦年</c:v>
                </c:pt>
                <c:pt idx="7">
                  <c:v>2010暦年</c:v>
                </c:pt>
                <c:pt idx="8">
                  <c:v>2011暦年</c:v>
                </c:pt>
                <c:pt idx="9">
                  <c:v>2012暦年</c:v>
                </c:pt>
                <c:pt idx="10">
                  <c:v>2013暦年</c:v>
                </c:pt>
                <c:pt idx="11">
                  <c:v>2014暦年</c:v>
                </c:pt>
                <c:pt idx="12">
                  <c:v>2015暦年見通</c:v>
                </c:pt>
                <c:pt idx="13">
                  <c:v>2016暦年予想</c:v>
                </c:pt>
                <c:pt idx="15">
                  <c:v>2003年度</c:v>
                </c:pt>
                <c:pt idx="16">
                  <c:v>2004年度</c:v>
                </c:pt>
                <c:pt idx="17">
                  <c:v>2005年度</c:v>
                </c:pt>
                <c:pt idx="18">
                  <c:v>2006年度</c:v>
                </c:pt>
                <c:pt idx="19">
                  <c:v>2007年度</c:v>
                </c:pt>
                <c:pt idx="20">
                  <c:v>2008年度</c:v>
                </c:pt>
                <c:pt idx="21">
                  <c:v>2009年度</c:v>
                </c:pt>
                <c:pt idx="22">
                  <c:v>2010年度</c:v>
                </c:pt>
                <c:pt idx="23">
                  <c:v>2011年度</c:v>
                </c:pt>
                <c:pt idx="24">
                  <c:v>2012年度</c:v>
                </c:pt>
                <c:pt idx="25">
                  <c:v>2013年度</c:v>
                </c:pt>
                <c:pt idx="26">
                  <c:v>2014年度</c:v>
                </c:pt>
                <c:pt idx="27">
                  <c:v>2015年度見通</c:v>
                </c:pt>
                <c:pt idx="28">
                  <c:v>2016年度予想</c:v>
                </c:pt>
              </c:strCache>
            </c:strRef>
          </c:cat>
          <c:val>
            <c:numRef>
              <c:f>暦年・年度グラフ!$F$55:$F$83</c:f>
              <c:numCache>
                <c:formatCode>#,##0_);[Red]\(#,##0\)</c:formatCode>
                <c:ptCount val="29"/>
                <c:pt idx="0">
                  <c:v>464.89</c:v>
                </c:pt>
                <c:pt idx="1">
                  <c:v>584.48000000000013</c:v>
                </c:pt>
                <c:pt idx="2">
                  <c:v>719.11</c:v>
                </c:pt>
                <c:pt idx="3">
                  <c:v>743.17000000000007</c:v>
                </c:pt>
                <c:pt idx="4">
                  <c:v>768.64</c:v>
                </c:pt>
                <c:pt idx="5">
                  <c:v>689.40999999999985</c:v>
                </c:pt>
                <c:pt idx="6">
                  <c:v>401.59999999999997</c:v>
                </c:pt>
                <c:pt idx="7">
                  <c:v>492.40000000000009</c:v>
                </c:pt>
                <c:pt idx="8">
                  <c:v>540.37000000000012</c:v>
                </c:pt>
                <c:pt idx="9">
                  <c:v>593.47</c:v>
                </c:pt>
                <c:pt idx="10">
                  <c:v>575.66999999999996</c:v>
                </c:pt>
                <c:pt idx="11">
                  <c:v>647.47</c:v>
                </c:pt>
                <c:pt idx="12">
                  <c:v>700</c:v>
                </c:pt>
                <c:pt idx="13">
                  <c:v>700</c:v>
                </c:pt>
                <c:pt idx="15">
                  <c:v>468.78000000000009</c:v>
                </c:pt>
                <c:pt idx="16">
                  <c:v>618.68000000000006</c:v>
                </c:pt>
                <c:pt idx="17">
                  <c:v>717.38000000000011</c:v>
                </c:pt>
                <c:pt idx="18">
                  <c:v>787.03</c:v>
                </c:pt>
                <c:pt idx="19">
                  <c:v>786.82000000000016</c:v>
                </c:pt>
                <c:pt idx="20">
                  <c:v>570.36</c:v>
                </c:pt>
                <c:pt idx="21">
                  <c:v>411.58</c:v>
                </c:pt>
                <c:pt idx="22">
                  <c:v>513.84</c:v>
                </c:pt>
                <c:pt idx="23">
                  <c:v>546.94999999999993</c:v>
                </c:pt>
                <c:pt idx="24">
                  <c:v>585.11999999999989</c:v>
                </c:pt>
                <c:pt idx="25">
                  <c:v>603.55000000000007</c:v>
                </c:pt>
                <c:pt idx="26">
                  <c:v>639.41999999999996</c:v>
                </c:pt>
                <c:pt idx="27">
                  <c:v>700</c:v>
                </c:pt>
                <c:pt idx="28">
                  <c:v>700</c:v>
                </c:pt>
              </c:numCache>
            </c:numRef>
          </c:val>
        </c:ser>
        <c:dLbls>
          <c:showLegendKey val="0"/>
          <c:showVal val="0"/>
          <c:showCatName val="0"/>
          <c:showSerName val="0"/>
          <c:showPercent val="0"/>
          <c:showBubbleSize val="0"/>
        </c:dLbls>
        <c:gapWidth val="20"/>
        <c:overlap val="100"/>
        <c:axId val="35699328"/>
        <c:axId val="35332480"/>
      </c:barChart>
      <c:lineChart>
        <c:grouping val="standard"/>
        <c:varyColors val="0"/>
        <c:ser>
          <c:idx val="6"/>
          <c:order val="3"/>
          <c:tx>
            <c:strRef>
              <c:f>暦年・年度グラフ!$C$54</c:f>
              <c:strCache>
                <c:ptCount val="1"/>
                <c:pt idx="0">
                  <c:v>合計</c:v>
                </c:pt>
              </c:strCache>
            </c:strRef>
          </c:tx>
          <c:spPr>
            <a:ln w="28575">
              <a:noFill/>
            </a:ln>
          </c:spPr>
          <c:marker>
            <c:symbol val="none"/>
          </c:marker>
          <c:dLbls>
            <c:numFmt formatCode="#,##0_ ;[Red]\-#,##0\ " sourceLinked="0"/>
            <c:spPr>
              <a:noFill/>
              <a:ln w="25400">
                <a:noFill/>
              </a:ln>
            </c:spPr>
            <c:txPr>
              <a:bodyPr/>
              <a:lstStyle/>
              <a:p>
                <a:pPr>
                  <a:defRPr sz="1200" b="1"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[1]暦年・年度!$B$56:$B$74</c:f>
              <c:strCache>
                <c:ptCount val="19"/>
                <c:pt idx="0">
                  <c:v>2003暦年</c:v>
                </c:pt>
                <c:pt idx="1">
                  <c:v>2004暦年</c:v>
                </c:pt>
                <c:pt idx="2">
                  <c:v>2005暦年</c:v>
                </c:pt>
                <c:pt idx="3">
                  <c:v>2006暦年</c:v>
                </c:pt>
                <c:pt idx="4">
                  <c:v>2007暦年</c:v>
                </c:pt>
                <c:pt idx="5">
                  <c:v>2008暦年</c:v>
                </c:pt>
                <c:pt idx="6">
                  <c:v>2009暦年</c:v>
                </c:pt>
                <c:pt idx="7">
                  <c:v>2010暦年</c:v>
                </c:pt>
                <c:pt idx="8">
                  <c:v>2011暦年</c:v>
                </c:pt>
                <c:pt idx="9">
                  <c:v>2012暦年</c:v>
                </c:pt>
                <c:pt idx="10">
                  <c:v>2013暦年</c:v>
                </c:pt>
                <c:pt idx="11">
                  <c:v>0</c:v>
                </c:pt>
                <c:pt idx="12">
                  <c:v>2003年度</c:v>
                </c:pt>
                <c:pt idx="13">
                  <c:v>2004年度</c:v>
                </c:pt>
                <c:pt idx="14">
                  <c:v>2005年度</c:v>
                </c:pt>
                <c:pt idx="15">
                  <c:v>2006年度</c:v>
                </c:pt>
                <c:pt idx="16">
                  <c:v>2007年度</c:v>
                </c:pt>
                <c:pt idx="17">
                  <c:v>2008年度</c:v>
                </c:pt>
                <c:pt idx="18">
                  <c:v>2009年度</c:v>
                </c:pt>
              </c:strCache>
            </c:strRef>
          </c:cat>
          <c:val>
            <c:numRef>
              <c:f>暦年・年度グラフ!$C$55:$C$83</c:f>
              <c:numCache>
                <c:formatCode>#,##0_);[Red]\(#,##0\)</c:formatCode>
                <c:ptCount val="29"/>
                <c:pt idx="0">
                  <c:v>2324.6800000000003</c:v>
                </c:pt>
                <c:pt idx="1">
                  <c:v>2922.64</c:v>
                </c:pt>
                <c:pt idx="2">
                  <c:v>3595.88</c:v>
                </c:pt>
                <c:pt idx="3">
                  <c:v>3716.16</c:v>
                </c:pt>
                <c:pt idx="4">
                  <c:v>3843.39</c:v>
                </c:pt>
                <c:pt idx="5">
                  <c:v>3447.28</c:v>
                </c:pt>
                <c:pt idx="6">
                  <c:v>1124.4100000000001</c:v>
                </c:pt>
                <c:pt idx="7">
                  <c:v>2408.09</c:v>
                </c:pt>
                <c:pt idx="8">
                  <c:v>3034.0800000000004</c:v>
                </c:pt>
                <c:pt idx="9">
                  <c:v>3103.7499999999995</c:v>
                </c:pt>
                <c:pt idx="10">
                  <c:v>2785</c:v>
                </c:pt>
                <c:pt idx="11">
                  <c:v>3278.8500000000004</c:v>
                </c:pt>
                <c:pt idx="12">
                  <c:v>3400</c:v>
                </c:pt>
                <c:pt idx="13">
                  <c:v>3200</c:v>
                </c:pt>
                <c:pt idx="15">
                  <c:v>2344.15</c:v>
                </c:pt>
                <c:pt idx="16">
                  <c:v>3093.69</c:v>
                </c:pt>
                <c:pt idx="17">
                  <c:v>3587.2200000000003</c:v>
                </c:pt>
                <c:pt idx="18">
                  <c:v>3935.4</c:v>
                </c:pt>
                <c:pt idx="19">
                  <c:v>3934.29</c:v>
                </c:pt>
                <c:pt idx="20">
                  <c:v>2516.09</c:v>
                </c:pt>
                <c:pt idx="21">
                  <c:v>1416.12</c:v>
                </c:pt>
                <c:pt idx="22">
                  <c:v>2721.32</c:v>
                </c:pt>
                <c:pt idx="23">
                  <c:v>3166.4000000000005</c:v>
                </c:pt>
                <c:pt idx="24">
                  <c:v>2713.64</c:v>
                </c:pt>
                <c:pt idx="25">
                  <c:v>2994.69</c:v>
                </c:pt>
                <c:pt idx="26">
                  <c:v>3269.58</c:v>
                </c:pt>
                <c:pt idx="27">
                  <c:v>3400</c:v>
                </c:pt>
                <c:pt idx="28">
                  <c:v>3300</c:v>
                </c:pt>
              </c:numCache>
            </c:numRef>
          </c:val>
          <c:smooth val="0"/>
        </c:ser>
        <c:dLbls>
          <c:showLegendKey val="0"/>
          <c:showVal val="0"/>
          <c:showCatName val="0"/>
          <c:showSerName val="0"/>
          <c:showPercent val="0"/>
          <c:showBubbleSize val="0"/>
        </c:dLbls>
        <c:marker val="1"/>
        <c:smooth val="0"/>
        <c:axId val="35699328"/>
        <c:axId val="35332480"/>
      </c:lineChart>
      <c:lineChart>
        <c:grouping val="standard"/>
        <c:varyColors val="0"/>
        <c:ser>
          <c:idx val="11"/>
          <c:order val="4"/>
          <c:tx>
            <c:strRef>
              <c:f>暦年・年度グラフ!$I$54</c:f>
              <c:strCache>
                <c:ptCount val="1"/>
                <c:pt idx="0">
                  <c:v>輸出比率</c:v>
                </c:pt>
              </c:strCache>
            </c:strRef>
          </c:tx>
          <c:spPr>
            <a:ln w="12700">
              <a:solidFill>
                <a:srgbClr val="0000FF"/>
              </a:solidFill>
              <a:prstDash val="solid"/>
            </a:ln>
          </c:spPr>
          <c:marker>
            <c:symbol val="circle"/>
            <c:size val="5"/>
            <c:spPr>
              <a:solidFill>
                <a:srgbClr val="0000FF"/>
              </a:solidFill>
              <a:ln>
                <a:solidFill>
                  <a:srgbClr val="0000FF"/>
                </a:solidFill>
                <a:prstDash val="solid"/>
              </a:ln>
            </c:spPr>
          </c:marker>
          <c:dPt>
            <c:idx val="11"/>
            <c:bubble3D val="0"/>
          </c:dPt>
          <c:dPt>
            <c:idx val="12"/>
            <c:bubble3D val="0"/>
          </c:dPt>
          <c:dLbls>
            <c:dLbl>
              <c:idx val="0"/>
              <c:layout>
                <c:manualLayout>
                  <c:x val="-1.9897959183673469E-2"/>
                  <c:y val="-1.7133276833467884E-2"/>
                </c:manualLayout>
              </c:layout>
              <c:dLblPos val="r"/>
              <c:showLegendKey val="0"/>
              <c:showVal val="1"/>
              <c:showCatName val="0"/>
              <c:showSerName val="0"/>
              <c:showPercent val="0"/>
              <c:showBubbleSize val="0"/>
            </c:dLbl>
            <c:dLbl>
              <c:idx val="1"/>
              <c:layout>
                <c:manualLayout>
                  <c:x val="-1.7058546277092135E-2"/>
                  <c:y val="-1.5197986478035204E-2"/>
                </c:manualLayout>
              </c:layout>
              <c:dLblPos val="r"/>
              <c:showLegendKey val="0"/>
              <c:showVal val="1"/>
              <c:showCatName val="0"/>
              <c:showSerName val="0"/>
              <c:showPercent val="0"/>
              <c:showBubbleSize val="0"/>
            </c:dLbl>
            <c:dLbl>
              <c:idx val="2"/>
              <c:layout>
                <c:manualLayout>
                  <c:x val="-1.5753921485328486E-2"/>
                  <c:y val="-2.0586315791014251E-2"/>
                </c:manualLayout>
              </c:layout>
              <c:dLblPos val="r"/>
              <c:showLegendKey val="0"/>
              <c:showVal val="1"/>
              <c:showCatName val="0"/>
              <c:showSerName val="0"/>
              <c:showPercent val="0"/>
              <c:showBubbleSize val="0"/>
            </c:dLbl>
            <c:dLbl>
              <c:idx val="7"/>
              <c:layout>
                <c:manualLayout>
                  <c:x val="-1.7838930789745133E-2"/>
                  <c:y val="2.2896761712243429E-2"/>
                </c:manualLayout>
              </c:layout>
              <c:numFmt formatCode="0.0_ " sourceLinked="0"/>
              <c:spPr>
                <a:noFill/>
                <a:ln w="25400">
                  <a:noFill/>
                </a:ln>
              </c:spPr>
              <c:txPr>
                <a:bodyPr/>
                <a:lstStyle/>
                <a:p>
                  <a:pPr>
                    <a:defRPr sz="1400" b="0" i="0" u="none" strike="noStrike" baseline="0">
                      <a:solidFill>
                        <a:srgbClr val="0000FF"/>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dLbl>
            <c:dLbl>
              <c:idx val="9"/>
              <c:layout>
                <c:manualLayout>
                  <c:x val="-1.9015456401283173E-2"/>
                  <c:y val="2.5087894541413861E-2"/>
                </c:manualLayout>
              </c:layout>
              <c:dLblPos val="r"/>
              <c:showLegendKey val="0"/>
              <c:showVal val="1"/>
              <c:showCatName val="0"/>
              <c:showSerName val="0"/>
              <c:showPercent val="0"/>
              <c:showBubbleSize val="0"/>
            </c:dLbl>
            <c:dLbl>
              <c:idx val="11"/>
              <c:layout>
                <c:manualLayout>
                  <c:x val="-1.5419209375486355E-2"/>
                  <c:y val="2.5957543814085667E-2"/>
                </c:manualLayout>
              </c:layout>
              <c:showLegendKey val="0"/>
              <c:showVal val="1"/>
              <c:showCatName val="0"/>
              <c:showSerName val="0"/>
              <c:showPercent val="0"/>
              <c:showBubbleSize val="0"/>
            </c:dLbl>
            <c:dLbl>
              <c:idx val="13"/>
              <c:layout/>
              <c:dLblPos val="t"/>
              <c:showLegendKey val="0"/>
              <c:showVal val="1"/>
              <c:showCatName val="0"/>
              <c:showSerName val="0"/>
              <c:showPercent val="0"/>
              <c:showBubbleSize val="0"/>
            </c:dLbl>
            <c:numFmt formatCode="0.0_ " sourceLinked="0"/>
            <c:spPr>
              <a:noFill/>
              <a:ln w="25400">
                <a:noFill/>
              </a:ln>
            </c:spPr>
            <c:txPr>
              <a:bodyPr/>
              <a:lstStyle/>
              <a:p>
                <a:pPr>
                  <a:defRPr sz="1200" b="0" i="0" u="none" strike="noStrike" baseline="0">
                    <a:solidFill>
                      <a:srgbClr val="0000FF"/>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dLbls>
          <c:trendline>
            <c:spPr>
              <a:ln>
                <a:noFill/>
              </a:ln>
            </c:spPr>
            <c:trendlineType val="linear"/>
            <c:dispRSqr val="0"/>
            <c:dispEq val="0"/>
          </c:trendline>
          <c:val>
            <c:numRef>
              <c:f>暦年・年度グラフ!$I$55:$I$83</c:f>
              <c:numCache>
                <c:formatCode>0.0_ ;[Red]\-0.0\ </c:formatCode>
                <c:ptCount val="29"/>
                <c:pt idx="0">
                  <c:v>40.497814198835314</c:v>
                </c:pt>
                <c:pt idx="1">
                  <c:v>40.613064509920491</c:v>
                </c:pt>
                <c:pt idx="2">
                  <c:v>42.130017485373813</c:v>
                </c:pt>
                <c:pt idx="3">
                  <c:v>34.334036348224465</c:v>
                </c:pt>
                <c:pt idx="4">
                  <c:v>44.317782663561736</c:v>
                </c:pt>
                <c:pt idx="5">
                  <c:v>44.33316411632461</c:v>
                </c:pt>
                <c:pt idx="6">
                  <c:v>34.328440798483825</c:v>
                </c:pt>
                <c:pt idx="7">
                  <c:v>61.289143859392702</c:v>
                </c:pt>
                <c:pt idx="8">
                  <c:v>60.467093338466228</c:v>
                </c:pt>
                <c:pt idx="9">
                  <c:v>57.275682393995886</c:v>
                </c:pt>
                <c:pt idx="10">
                  <c:v>49.855838647915881</c:v>
                </c:pt>
                <c:pt idx="11">
                  <c:v>48.56502242152466</c:v>
                </c:pt>
                <c:pt idx="12">
                  <c:v>40.74074074074074</c:v>
                </c:pt>
                <c:pt idx="13">
                  <c:v>0</c:v>
                </c:pt>
                <c:pt idx="15">
                  <c:v>36.983415986775448</c:v>
                </c:pt>
                <c:pt idx="16">
                  <c:v>41.746635258370944</c:v>
                </c:pt>
                <c:pt idx="17">
                  <c:v>40.698383494147613</c:v>
                </c:pt>
                <c:pt idx="18">
                  <c:v>39.279735983660977</c:v>
                </c:pt>
                <c:pt idx="19">
                  <c:v>42.184342632013724</c:v>
                </c:pt>
                <c:pt idx="20">
                  <c:v>43.567485892256933</c:v>
                </c:pt>
                <c:pt idx="21">
                  <c:v>43.92159595436717</c:v>
                </c:pt>
                <c:pt idx="22">
                  <c:v>59.58287277800931</c:v>
                </c:pt>
                <c:pt idx="23">
                  <c:v>61.988348743634184</c:v>
                </c:pt>
                <c:pt idx="24">
                  <c:v>53.599214477665235</c:v>
                </c:pt>
                <c:pt idx="25">
                  <c:v>51.017292934362125</c:v>
                </c:pt>
                <c:pt idx="26">
                  <c:v>47.363278279648384</c:v>
                </c:pt>
                <c:pt idx="27">
                  <c:v>40.74074074074074</c:v>
                </c:pt>
                <c:pt idx="28">
                  <c:v>42.307692307692307</c:v>
                </c:pt>
              </c:numCache>
            </c:numRef>
          </c:val>
          <c:smooth val="0"/>
        </c:ser>
        <c:ser>
          <c:idx val="0"/>
          <c:order val="5"/>
          <c:tx>
            <c:strRef>
              <c:f>暦年・年度グラフ!$H$54</c:f>
              <c:strCache>
                <c:ptCount val="1"/>
                <c:pt idx="0">
                  <c:v>プレス系比率</c:v>
                </c:pt>
              </c:strCache>
            </c:strRef>
          </c:tx>
          <c:spPr>
            <a:ln w="12700">
              <a:solidFill>
                <a:srgbClr val="339966"/>
              </a:solidFill>
              <a:prstDash val="solid"/>
            </a:ln>
          </c:spPr>
          <c:marker>
            <c:symbol val="diamond"/>
            <c:size val="6"/>
            <c:spPr>
              <a:solidFill>
                <a:srgbClr val="339966"/>
              </a:solidFill>
              <a:ln>
                <a:solidFill>
                  <a:srgbClr val="339966"/>
                </a:solidFill>
                <a:prstDash val="solid"/>
              </a:ln>
            </c:spPr>
          </c:marker>
          <c:dPt>
            <c:idx val="11"/>
            <c:marker>
              <c:symbol val="auto"/>
            </c:marker>
            <c:bubble3D val="0"/>
          </c:dPt>
          <c:dPt>
            <c:idx val="12"/>
            <c:bubble3D val="0"/>
          </c:dPt>
          <c:dLbls>
            <c:dLbl>
              <c:idx val="11"/>
              <c:layout>
                <c:manualLayout>
                  <c:x val="-1.4455508789518458E-2"/>
                  <c:y val="-1.7305029209390459E-2"/>
                </c:manualLayout>
              </c:layout>
              <c:showLegendKey val="0"/>
              <c:showVal val="1"/>
              <c:showCatName val="0"/>
              <c:showSerName val="0"/>
              <c:showPercent val="0"/>
              <c:showBubbleSize val="0"/>
            </c:dLbl>
            <c:dLbl>
              <c:idx val="13"/>
              <c:layout>
                <c:manualLayout>
                  <c:x val="-2.0201990827618414E-2"/>
                  <c:y val="-2.6233630645795477E-2"/>
                </c:manualLayout>
              </c:layout>
              <c:dLblPos val="r"/>
              <c:showLegendKey val="0"/>
              <c:showVal val="1"/>
              <c:showCatName val="0"/>
              <c:showSerName val="0"/>
              <c:showPercent val="0"/>
              <c:showBubbleSize val="0"/>
            </c:dLbl>
            <c:dLbl>
              <c:idx val="23"/>
              <c:layout>
                <c:manualLayout>
                  <c:x val="-2.4728177626256728E-2"/>
                  <c:y val="-2.1241582704345483E-2"/>
                </c:manualLayout>
              </c:layout>
              <c:dLblPos val="r"/>
              <c:showLegendKey val="0"/>
              <c:showVal val="1"/>
              <c:showCatName val="0"/>
              <c:showSerName val="0"/>
              <c:showPercent val="0"/>
              <c:showBubbleSize val="0"/>
            </c:dLbl>
            <c:dLbl>
              <c:idx val="33"/>
              <c:layout>
                <c:manualLayout>
                  <c:xMode val="edge"/>
                  <c:yMode val="edge"/>
                  <c:x val="0.47553846340054184"/>
                  <c:y val="5.2966101694915259E-2"/>
                </c:manualLayout>
              </c:layout>
              <c:dLblPos val="r"/>
              <c:showLegendKey val="0"/>
              <c:showVal val="1"/>
              <c:showCatName val="0"/>
              <c:showSerName val="0"/>
              <c:showPercent val="0"/>
              <c:showBubbleSize val="0"/>
            </c:dLbl>
            <c:dLbl>
              <c:idx val="36"/>
              <c:layout>
                <c:manualLayout>
                  <c:xMode val="edge"/>
                  <c:yMode val="edge"/>
                  <c:x val="0.51663437999071216"/>
                  <c:y val="5.4025423728813561E-2"/>
                </c:manualLayout>
              </c:layout>
              <c:dLblPos val="r"/>
              <c:showLegendKey val="0"/>
              <c:showVal val="1"/>
              <c:showCatName val="0"/>
              <c:showSerName val="0"/>
              <c:showPercent val="0"/>
              <c:showBubbleSize val="0"/>
            </c:dLbl>
            <c:dLbl>
              <c:idx val="37"/>
              <c:layout>
                <c:manualLayout>
                  <c:xMode val="edge"/>
                  <c:yMode val="edge"/>
                  <c:x val="0.52968070271775036"/>
                  <c:y val="4.8728813559322036E-2"/>
                </c:manualLayout>
              </c:layout>
              <c:dLblPos val="r"/>
              <c:showLegendKey val="0"/>
              <c:showVal val="1"/>
              <c:showCatName val="0"/>
              <c:showSerName val="0"/>
              <c:showPercent val="0"/>
              <c:showBubbleSize val="0"/>
            </c:dLbl>
            <c:dLbl>
              <c:idx val="38"/>
              <c:layout>
                <c:manualLayout>
                  <c:xMode val="edge"/>
                  <c:yMode val="edge"/>
                  <c:x val="0.54272702544478846"/>
                  <c:y val="4.6610169491525431E-2"/>
                </c:manualLayout>
              </c:layout>
              <c:dLblPos val="r"/>
              <c:showLegendKey val="0"/>
              <c:showVal val="1"/>
              <c:showCatName val="0"/>
              <c:showSerName val="0"/>
              <c:showPercent val="0"/>
              <c:showBubbleSize val="0"/>
            </c:dLbl>
            <c:dLbl>
              <c:idx val="42"/>
              <c:layout>
                <c:manualLayout>
                  <c:xMode val="edge"/>
                  <c:yMode val="edge"/>
                  <c:x val="0.59752158089834895"/>
                  <c:y val="4.8728813559322036E-2"/>
                </c:manualLayout>
              </c:layout>
              <c:dLblPos val="r"/>
              <c:showLegendKey val="0"/>
              <c:showVal val="1"/>
              <c:showCatName val="0"/>
              <c:showSerName val="0"/>
              <c:showPercent val="0"/>
              <c:showBubbleSize val="0"/>
            </c:dLbl>
            <c:dLbl>
              <c:idx val="48"/>
              <c:layout>
                <c:manualLayout>
                  <c:xMode val="edge"/>
                  <c:yMode val="edge"/>
                  <c:x val="0.68167036248774537"/>
                  <c:y val="6.8855932203389827E-2"/>
                </c:manualLayout>
              </c:layout>
              <c:dLblPos val="r"/>
              <c:showLegendKey val="0"/>
              <c:showVal val="1"/>
              <c:showCatName val="0"/>
              <c:showSerName val="0"/>
              <c:showPercent val="0"/>
              <c:showBubbleSize val="0"/>
            </c:dLbl>
            <c:dLbl>
              <c:idx val="49"/>
              <c:layout>
                <c:manualLayout>
                  <c:xMode val="edge"/>
                  <c:yMode val="edge"/>
                  <c:x val="0.70058753044195066"/>
                  <c:y val="6.0381355932203395E-2"/>
                </c:manualLayout>
              </c:layout>
              <c:dLblPos val="r"/>
              <c:showLegendKey val="0"/>
              <c:showVal val="1"/>
              <c:showCatName val="0"/>
              <c:showSerName val="0"/>
              <c:showPercent val="0"/>
              <c:showBubbleSize val="0"/>
            </c:dLbl>
            <c:numFmt formatCode="0.0_ " sourceLinked="0"/>
            <c:spPr>
              <a:noFill/>
              <a:ln w="25400">
                <a:noFill/>
              </a:ln>
            </c:spPr>
            <c:txPr>
              <a:bodyPr/>
              <a:lstStyle/>
              <a:p>
                <a:pPr>
                  <a:defRPr sz="1200" b="0" i="0" u="none" strike="noStrike" baseline="0">
                    <a:solidFill>
                      <a:srgbClr val="339966"/>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val>
            <c:numRef>
              <c:f>暦年・年度グラフ!$H$55:$H$83</c:f>
              <c:numCache>
                <c:formatCode>0.0_ ;[Red]\-0.0\ </c:formatCode>
                <c:ptCount val="29"/>
                <c:pt idx="0">
                  <c:v>74.959805993343124</c:v>
                </c:pt>
                <c:pt idx="1">
                  <c:v>71.594763246923776</c:v>
                </c:pt>
                <c:pt idx="2">
                  <c:v>74.402177502615856</c:v>
                </c:pt>
                <c:pt idx="3">
                  <c:v>70.614986662899312</c:v>
                </c:pt>
                <c:pt idx="4">
                  <c:v>65.859536602182985</c:v>
                </c:pt>
                <c:pt idx="5">
                  <c:v>64.943795779244326</c:v>
                </c:pt>
                <c:pt idx="6">
                  <c:v>45.669345802149763</c:v>
                </c:pt>
                <c:pt idx="7">
                  <c:v>66.185551942120071</c:v>
                </c:pt>
                <c:pt idx="8">
                  <c:v>68.364932710969967</c:v>
                </c:pt>
                <c:pt idx="9">
                  <c:v>68.953662539637023</c:v>
                </c:pt>
                <c:pt idx="10">
                  <c:v>57.077937655307267</c:v>
                </c:pt>
                <c:pt idx="11">
                  <c:v>59.133610500953871</c:v>
                </c:pt>
                <c:pt idx="12">
                  <c:v>55.555555555555557</c:v>
                </c:pt>
                <c:pt idx="13">
                  <c:v>56.000000000000007</c:v>
                </c:pt>
                <c:pt idx="15">
                  <c:v>73.495440729483292</c:v>
                </c:pt>
                <c:pt idx="16">
                  <c:v>72.117191193286274</c:v>
                </c:pt>
                <c:pt idx="17">
                  <c:v>74.267624234694765</c:v>
                </c:pt>
                <c:pt idx="18">
                  <c:v>69.476763576417682</c:v>
                </c:pt>
                <c:pt idx="19">
                  <c:v>66.098366906017674</c:v>
                </c:pt>
                <c:pt idx="20">
                  <c:v>60.586717649840161</c:v>
                </c:pt>
                <c:pt idx="21">
                  <c:v>53.932148047862704</c:v>
                </c:pt>
                <c:pt idx="22">
                  <c:v>69.413086415278954</c:v>
                </c:pt>
                <c:pt idx="23">
                  <c:v>68.938636207462608</c:v>
                </c:pt>
                <c:pt idx="24">
                  <c:v>63.583146975363157</c:v>
                </c:pt>
                <c:pt idx="25">
                  <c:v>59.019965372165586</c:v>
                </c:pt>
                <c:pt idx="26">
                  <c:v>59.286507284727932</c:v>
                </c:pt>
                <c:pt idx="27">
                  <c:v>55.555555555555557</c:v>
                </c:pt>
                <c:pt idx="28">
                  <c:v>53.846153846153847</c:v>
                </c:pt>
              </c:numCache>
            </c:numRef>
          </c:val>
          <c:smooth val="0"/>
        </c:ser>
        <c:ser>
          <c:idx val="3"/>
          <c:order val="6"/>
          <c:tx>
            <c:strRef>
              <c:f>暦年・年度グラフ!$G$54</c:f>
              <c:strCache>
                <c:ptCount val="1"/>
                <c:pt idx="0">
                  <c:v>前年同期伸率</c:v>
                </c:pt>
              </c:strCache>
            </c:strRef>
          </c:tx>
          <c:spPr>
            <a:ln>
              <a:solidFill>
                <a:srgbClr val="FF0000"/>
              </a:solidFill>
            </a:ln>
          </c:spPr>
          <c:marker>
            <c:symbol val="circle"/>
            <c:size val="7"/>
            <c:spPr>
              <a:solidFill>
                <a:srgbClr val="FF0000"/>
              </a:solidFill>
              <a:ln>
                <a:solidFill>
                  <a:srgbClr val="FF0000"/>
                </a:solidFill>
              </a:ln>
            </c:spPr>
          </c:marker>
          <c:dPt>
            <c:idx val="0"/>
            <c:bubble3D val="0"/>
          </c:dPt>
          <c:dPt>
            <c:idx val="1"/>
            <c:bubble3D val="0"/>
          </c:dPt>
          <c:dPt>
            <c:idx val="11"/>
            <c:bubble3D val="0"/>
          </c:dPt>
          <c:dPt>
            <c:idx val="12"/>
            <c:bubble3D val="0"/>
          </c:dPt>
          <c:dPt>
            <c:idx val="13"/>
            <c:bubble3D val="0"/>
          </c:dPt>
          <c:dLbls>
            <c:dLbl>
              <c:idx val="0"/>
              <c:showLegendKey val="0"/>
              <c:showVal val="1"/>
              <c:showCatName val="0"/>
              <c:showSerName val="0"/>
              <c:showPercent val="0"/>
              <c:showBubbleSize val="0"/>
            </c:dLbl>
            <c:dLbl>
              <c:idx val="7"/>
              <c:layout/>
              <c:dLblPos val="t"/>
              <c:showLegendKey val="0"/>
              <c:showVal val="1"/>
              <c:showCatName val="0"/>
              <c:showSerName val="0"/>
              <c:showPercent val="0"/>
              <c:showBubbleSize val="0"/>
            </c:dLbl>
            <c:dLbl>
              <c:idx val="22"/>
              <c:layout/>
              <c:dLblPos val="t"/>
              <c:showLegendKey val="0"/>
              <c:showVal val="1"/>
              <c:showCatName val="0"/>
              <c:showSerName val="0"/>
              <c:showPercent val="0"/>
              <c:showBubbleSize val="0"/>
            </c:dLbl>
            <c:numFmt formatCode="#,##0.0_ ;[Red]\-#,##0.0\ " sourceLinked="0"/>
            <c:txPr>
              <a:bodyPr/>
              <a:lstStyle/>
              <a:p>
                <a:pPr>
                  <a:defRPr sz="1200" baseline="0">
                    <a:solidFill>
                      <a:srgbClr val="FF0000"/>
                    </a:solidFill>
                  </a:defRPr>
                </a:pPr>
                <a:endParaRPr lang="ja-JP"/>
              </a:p>
            </c:txPr>
            <c:dLblPos val="b"/>
            <c:showLegendKey val="0"/>
            <c:showVal val="1"/>
            <c:showCatName val="0"/>
            <c:showSerName val="0"/>
            <c:showPercent val="0"/>
            <c:showBubbleSize val="0"/>
            <c:showLeaderLines val="0"/>
          </c:dLbls>
          <c:val>
            <c:numRef>
              <c:f>暦年・年度グラフ!$G$55:$G$83</c:f>
              <c:numCache>
                <c:formatCode>0.0_ ;[Red]\-0.0\ </c:formatCode>
                <c:ptCount val="29"/>
                <c:pt idx="1">
                  <c:v>25.722249944078325</c:v>
                </c:pt>
                <c:pt idx="2">
                  <c:v>23.035337913667099</c:v>
                </c:pt>
                <c:pt idx="3">
                  <c:v>3.3449392082049556</c:v>
                </c:pt>
                <c:pt idx="4">
                  <c:v>3.4236954275381093</c:v>
                </c:pt>
                <c:pt idx="5">
                  <c:v>-10.306266082807102</c:v>
                </c:pt>
                <c:pt idx="6">
                  <c:v>-67.382690120906915</c:v>
                </c:pt>
                <c:pt idx="7">
                  <c:v>114.16476196405227</c:v>
                </c:pt>
                <c:pt idx="8">
                  <c:v>25.995290873679977</c:v>
                </c:pt>
                <c:pt idx="9">
                  <c:v>2.2962479565469707</c:v>
                </c:pt>
                <c:pt idx="10">
                  <c:v>-10.269834877164712</c:v>
                </c:pt>
                <c:pt idx="11">
                  <c:v>17.732495511669669</c:v>
                </c:pt>
                <c:pt idx="12">
                  <c:v>3.694893026518443</c:v>
                </c:pt>
                <c:pt idx="13">
                  <c:v>-5.8823529411764781</c:v>
                </c:pt>
                <c:pt idx="16">
                  <c:v>31.974916280954723</c:v>
                </c:pt>
                <c:pt idx="17">
                  <c:v>15.952794236009415</c:v>
                </c:pt>
                <c:pt idx="18">
                  <c:v>9.7061234047535407</c:v>
                </c:pt>
                <c:pt idx="19">
                  <c:v>-2.8205519134016921E-2</c:v>
                </c:pt>
                <c:pt idx="20">
                  <c:v>-36.047164799747854</c:v>
                </c:pt>
                <c:pt idx="21">
                  <c:v>-43.717434590972502</c:v>
                </c:pt>
                <c:pt idx="22">
                  <c:v>92.167330452221563</c:v>
                </c:pt>
                <c:pt idx="23">
                  <c:v>16.355298164126243</c:v>
                </c:pt>
                <c:pt idx="24">
                  <c:v>-14.298888327438098</c:v>
                </c:pt>
                <c:pt idx="25">
                  <c:v>10.35693754514233</c:v>
                </c:pt>
                <c:pt idx="26">
                  <c:v>9.1792472676637686</c:v>
                </c:pt>
                <c:pt idx="27">
                  <c:v>3.9888915395861204</c:v>
                </c:pt>
                <c:pt idx="28">
                  <c:v>-2.941176470588232</c:v>
                </c:pt>
              </c:numCache>
            </c:numRef>
          </c:val>
          <c:smooth val="0"/>
        </c:ser>
        <c:dLbls>
          <c:showLegendKey val="0"/>
          <c:showVal val="0"/>
          <c:showCatName val="0"/>
          <c:showSerName val="0"/>
          <c:showPercent val="0"/>
          <c:showBubbleSize val="0"/>
        </c:dLbls>
        <c:marker val="1"/>
        <c:smooth val="0"/>
        <c:axId val="35334016"/>
        <c:axId val="35335552"/>
      </c:lineChart>
      <c:catAx>
        <c:axId val="35699328"/>
        <c:scaling>
          <c:orientation val="minMax"/>
        </c:scaling>
        <c:delete val="0"/>
        <c:axPos val="b"/>
        <c:numFmt formatCode="General" sourceLinked="1"/>
        <c:majorTickMark val="in"/>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5332480"/>
        <c:crosses val="autoZero"/>
        <c:auto val="0"/>
        <c:lblAlgn val="ctr"/>
        <c:lblOffset val="100"/>
        <c:tickLblSkip val="1"/>
        <c:tickMarkSkip val="1"/>
        <c:noMultiLvlLbl val="0"/>
      </c:catAx>
      <c:valAx>
        <c:axId val="35332480"/>
        <c:scaling>
          <c:orientation val="minMax"/>
          <c:max val="65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5699328"/>
        <c:crosses val="autoZero"/>
        <c:crossBetween val="between"/>
        <c:majorUnit val="1000"/>
        <c:minorUnit val="200"/>
      </c:valAx>
      <c:catAx>
        <c:axId val="35334016"/>
        <c:scaling>
          <c:orientation val="minMax"/>
        </c:scaling>
        <c:delete val="1"/>
        <c:axPos val="b"/>
        <c:majorTickMark val="out"/>
        <c:minorTickMark val="none"/>
        <c:tickLblPos val="nextTo"/>
        <c:crossAx val="35335552"/>
        <c:crosses val="autoZero"/>
        <c:auto val="0"/>
        <c:lblAlgn val="ctr"/>
        <c:lblOffset val="100"/>
        <c:noMultiLvlLbl val="0"/>
      </c:catAx>
      <c:valAx>
        <c:axId val="35335552"/>
        <c:scaling>
          <c:orientation val="minMax"/>
          <c:max val="125"/>
          <c:min val="-500"/>
        </c:scaling>
        <c:delete val="0"/>
        <c:axPos val="r"/>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5334016"/>
        <c:crosses val="max"/>
        <c:crossBetween val="between"/>
        <c:majorUnit val="50"/>
        <c:minorUnit val="10"/>
      </c:valAx>
      <c:spPr>
        <a:noFill/>
        <a:ln w="25400">
          <a:noFill/>
        </a:ln>
      </c:spPr>
    </c:plotArea>
    <c:legend>
      <c:legendPos val="r"/>
      <c:legendEntry>
        <c:idx val="1"/>
        <c:txPr>
          <a:bodyPr/>
          <a:lstStyle/>
          <a:p>
            <a:pPr>
              <a:defRPr sz="920" b="0" i="0" u="none" strike="noStrike" baseline="0">
                <a:solidFill>
                  <a:srgbClr val="FF00FF"/>
                </a:solidFill>
                <a:latin typeface="ＭＳ Ｐゴシック"/>
                <a:ea typeface="ＭＳ Ｐゴシック"/>
                <a:cs typeface="ＭＳ Ｐゴシック"/>
              </a:defRPr>
            </a:pPr>
            <a:endParaRPr lang="ja-JP"/>
          </a:p>
        </c:txPr>
      </c:legendEntry>
      <c:legendEntry>
        <c:idx val="2"/>
        <c:txPr>
          <a:bodyPr/>
          <a:lstStyle/>
          <a:p>
            <a:pPr>
              <a:defRPr sz="920" b="0" i="0" u="none" strike="noStrike" baseline="0">
                <a:solidFill>
                  <a:srgbClr val="339966"/>
                </a:solidFill>
                <a:latin typeface="ＭＳ Ｐゴシック"/>
                <a:ea typeface="ＭＳ Ｐゴシック"/>
                <a:cs typeface="ＭＳ Ｐゴシック"/>
              </a:defRPr>
            </a:pPr>
            <a:endParaRPr lang="ja-JP"/>
          </a:p>
        </c:txPr>
      </c:legendEntry>
      <c:legendEntry>
        <c:idx val="3"/>
        <c:delete val="1"/>
      </c:legendEntry>
      <c:legendEntry>
        <c:idx val="4"/>
        <c:txPr>
          <a:bodyPr/>
          <a:lstStyle/>
          <a:p>
            <a:pPr>
              <a:defRPr sz="920" b="0" i="0" u="none" strike="noStrike" baseline="0">
                <a:solidFill>
                  <a:srgbClr val="3333FF"/>
                </a:solidFill>
                <a:latin typeface="ＭＳ Ｐゴシック"/>
                <a:ea typeface="ＭＳ Ｐゴシック"/>
                <a:cs typeface="ＭＳ Ｐゴシック"/>
              </a:defRPr>
            </a:pPr>
            <a:endParaRPr lang="ja-JP"/>
          </a:p>
        </c:txPr>
      </c:legendEntry>
      <c:legendEntry>
        <c:idx val="5"/>
        <c:txPr>
          <a:bodyPr/>
          <a:lstStyle/>
          <a:p>
            <a:pPr>
              <a:defRPr sz="920" b="0" i="0" u="none" strike="noStrike" baseline="0">
                <a:solidFill>
                  <a:srgbClr val="00B050"/>
                </a:solidFill>
                <a:latin typeface="ＭＳ Ｐゴシック"/>
                <a:ea typeface="ＭＳ Ｐゴシック"/>
                <a:cs typeface="ＭＳ Ｐゴシック"/>
              </a:defRPr>
            </a:pPr>
            <a:endParaRPr lang="ja-JP"/>
          </a:p>
        </c:txPr>
      </c:legendEntry>
      <c:legendEntry>
        <c:idx val="6"/>
        <c:txPr>
          <a:bodyPr/>
          <a:lstStyle/>
          <a:p>
            <a:pPr>
              <a:defRPr sz="920" b="0" i="0" u="none" strike="noStrike" baseline="0">
                <a:solidFill>
                  <a:srgbClr val="FF0000"/>
                </a:solidFill>
                <a:latin typeface="ＭＳ Ｐゴシック"/>
                <a:ea typeface="ＭＳ Ｐゴシック"/>
                <a:cs typeface="ＭＳ Ｐゴシック"/>
              </a:defRPr>
            </a:pPr>
            <a:endParaRPr lang="ja-JP"/>
          </a:p>
        </c:txPr>
      </c:legendEntry>
      <c:legendEntry>
        <c:idx val="7"/>
        <c:delete val="1"/>
      </c:legendEntry>
      <c:layout>
        <c:manualLayout>
          <c:xMode val="edge"/>
          <c:yMode val="edge"/>
          <c:x val="3.6431728202620417E-2"/>
          <c:y val="0.24787794864992518"/>
          <c:w val="0.115295325136629"/>
          <c:h val="0.1085451273583190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13</xdr:col>
      <xdr:colOff>0</xdr:colOff>
      <xdr:row>0</xdr:row>
      <xdr:rowOff>0</xdr:rowOff>
    </xdr:from>
    <xdr:to>
      <xdr:col>13</xdr:col>
      <xdr:colOff>0</xdr:colOff>
      <xdr:row>0</xdr:row>
      <xdr:rowOff>0</xdr:rowOff>
    </xdr:to>
    <xdr:sp macro="" textlink="">
      <xdr:nvSpPr>
        <xdr:cNvPr id="173135" name="Line 1"/>
        <xdr:cNvSpPr>
          <a:spLocks noChangeShapeType="1"/>
        </xdr:cNvSpPr>
      </xdr:nvSpPr>
      <xdr:spPr bwMode="auto">
        <a:xfrm>
          <a:off x="1264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73136" name="Line 2"/>
        <xdr:cNvSpPr>
          <a:spLocks noChangeShapeType="1"/>
        </xdr:cNvSpPr>
      </xdr:nvSpPr>
      <xdr:spPr bwMode="auto">
        <a:xfrm>
          <a:off x="1264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73137" name="Line 3"/>
        <xdr:cNvSpPr>
          <a:spLocks noChangeShapeType="1"/>
        </xdr:cNvSpPr>
      </xdr:nvSpPr>
      <xdr:spPr bwMode="auto">
        <a:xfrm>
          <a:off x="1264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73138" name="Line 4"/>
        <xdr:cNvSpPr>
          <a:spLocks noChangeShapeType="1"/>
        </xdr:cNvSpPr>
      </xdr:nvSpPr>
      <xdr:spPr bwMode="auto">
        <a:xfrm>
          <a:off x="1264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73139" name="Line 5"/>
        <xdr:cNvSpPr>
          <a:spLocks noChangeShapeType="1"/>
        </xdr:cNvSpPr>
      </xdr:nvSpPr>
      <xdr:spPr bwMode="auto">
        <a:xfrm>
          <a:off x="1264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73140" name="Line 6"/>
        <xdr:cNvSpPr>
          <a:spLocks noChangeShapeType="1"/>
        </xdr:cNvSpPr>
      </xdr:nvSpPr>
      <xdr:spPr bwMode="auto">
        <a:xfrm>
          <a:off x="1264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73141" name="Line 7"/>
        <xdr:cNvSpPr>
          <a:spLocks noChangeShapeType="1"/>
        </xdr:cNvSpPr>
      </xdr:nvSpPr>
      <xdr:spPr bwMode="auto">
        <a:xfrm>
          <a:off x="1264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73142" name="Line 8"/>
        <xdr:cNvSpPr>
          <a:spLocks noChangeShapeType="1"/>
        </xdr:cNvSpPr>
      </xdr:nvSpPr>
      <xdr:spPr bwMode="auto">
        <a:xfrm>
          <a:off x="1264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0</xdr:row>
      <xdr:rowOff>0</xdr:rowOff>
    </xdr:from>
    <xdr:to>
      <xdr:col>13</xdr:col>
      <xdr:colOff>0</xdr:colOff>
      <xdr:row>0</xdr:row>
      <xdr:rowOff>0</xdr:rowOff>
    </xdr:to>
    <xdr:sp macro="" textlink="">
      <xdr:nvSpPr>
        <xdr:cNvPr id="173143" name="Line 9"/>
        <xdr:cNvSpPr>
          <a:spLocks noChangeShapeType="1"/>
        </xdr:cNvSpPr>
      </xdr:nvSpPr>
      <xdr:spPr bwMode="auto">
        <a:xfrm>
          <a:off x="126492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68580</xdr:colOff>
      <xdr:row>10</xdr:row>
      <xdr:rowOff>74083</xdr:rowOff>
    </xdr:from>
    <xdr:to>
      <xdr:col>12</xdr:col>
      <xdr:colOff>486834</xdr:colOff>
      <xdr:row>59</xdr:row>
      <xdr:rowOff>83820</xdr:rowOff>
    </xdr:to>
    <xdr:graphicFrame macro="">
      <xdr:nvGraphicFramePr>
        <xdr:cNvPr id="173144"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211666</xdr:colOff>
      <xdr:row>20</xdr:row>
      <xdr:rowOff>139701</xdr:rowOff>
    </xdr:from>
    <xdr:to>
      <xdr:col>1</xdr:col>
      <xdr:colOff>169333</xdr:colOff>
      <xdr:row>22</xdr:row>
      <xdr:rowOff>7761</xdr:rowOff>
    </xdr:to>
    <xdr:sp macro="" textlink="">
      <xdr:nvSpPr>
        <xdr:cNvPr id="50187" name="Text Box 11"/>
        <xdr:cNvSpPr txBox="1">
          <a:spLocks noChangeArrowheads="1"/>
        </xdr:cNvSpPr>
      </xdr:nvSpPr>
      <xdr:spPr bwMode="auto">
        <a:xfrm>
          <a:off x="211666" y="4093634"/>
          <a:ext cx="440267" cy="2067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r" rtl="0">
            <a:lnSpc>
              <a:spcPts val="1400"/>
            </a:lnSpc>
            <a:defRPr sz="1000"/>
          </a:pPr>
          <a:r>
            <a:rPr lang="ja-JP" altLang="en-US" sz="1200" b="0" i="0" u="none" strike="noStrike" baseline="0">
              <a:solidFill>
                <a:srgbClr val="000000"/>
              </a:solidFill>
              <a:latin typeface="ＭＳ Ｐゴシック"/>
              <a:ea typeface="ＭＳ Ｐゴシック"/>
            </a:rPr>
            <a:t>億円</a:t>
          </a:r>
        </a:p>
      </xdr:txBody>
    </xdr:sp>
    <xdr:clientData/>
  </xdr:twoCellAnchor>
  <xdr:twoCellAnchor>
    <xdr:from>
      <xdr:col>12</xdr:col>
      <xdr:colOff>195157</xdr:colOff>
      <xdr:row>10</xdr:row>
      <xdr:rowOff>154516</xdr:rowOff>
    </xdr:from>
    <xdr:to>
      <xdr:col>12</xdr:col>
      <xdr:colOff>423043</xdr:colOff>
      <xdr:row>13</xdr:row>
      <xdr:rowOff>72579</xdr:rowOff>
    </xdr:to>
    <xdr:sp macro="" textlink="">
      <xdr:nvSpPr>
        <xdr:cNvPr id="50188" name="Text Box 12"/>
        <xdr:cNvSpPr txBox="1">
          <a:spLocks noChangeArrowheads="1"/>
        </xdr:cNvSpPr>
      </xdr:nvSpPr>
      <xdr:spPr bwMode="auto">
        <a:xfrm>
          <a:off x="13762990" y="2144183"/>
          <a:ext cx="227886" cy="4472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ctr" upright="1"/>
        <a:lstStyle/>
        <a:p>
          <a:pPr algn="ctr" rtl="0">
            <a:defRPr sz="1000"/>
          </a:pPr>
          <a:r>
            <a:rPr lang="en-US" altLang="ja-JP" sz="1200" b="0" i="0" u="none" strike="noStrike" baseline="0">
              <a:solidFill>
                <a:srgbClr val="000000"/>
              </a:solidFill>
              <a:latin typeface="ＭＳ Ｐゴシック"/>
              <a:ea typeface="ＭＳ Ｐゴシック"/>
            </a:rPr>
            <a:t>%</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12</xdr:col>
      <xdr:colOff>118533</xdr:colOff>
      <xdr:row>29</xdr:row>
      <xdr:rowOff>38100</xdr:rowOff>
    </xdr:from>
    <xdr:to>
      <xdr:col>12</xdr:col>
      <xdr:colOff>465666</xdr:colOff>
      <xdr:row>56</xdr:row>
      <xdr:rowOff>24977</xdr:rowOff>
    </xdr:to>
    <xdr:sp macro="" textlink="">
      <xdr:nvSpPr>
        <xdr:cNvPr id="173147" name="Rectangle 13"/>
        <xdr:cNvSpPr>
          <a:spLocks noChangeArrowheads="1"/>
        </xdr:cNvSpPr>
      </xdr:nvSpPr>
      <xdr:spPr bwMode="auto">
        <a:xfrm>
          <a:off x="12242800" y="5329767"/>
          <a:ext cx="347133" cy="455887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53340</xdr:colOff>
      <xdr:row>13</xdr:row>
      <xdr:rowOff>91440</xdr:rowOff>
    </xdr:from>
    <xdr:to>
      <xdr:col>0</xdr:col>
      <xdr:colOff>342900</xdr:colOff>
      <xdr:row>18</xdr:row>
      <xdr:rowOff>30480</xdr:rowOff>
    </xdr:to>
    <xdr:sp macro="" textlink="">
      <xdr:nvSpPr>
        <xdr:cNvPr id="173148" name="Rectangle 14"/>
        <xdr:cNvSpPr>
          <a:spLocks noChangeArrowheads="1"/>
        </xdr:cNvSpPr>
      </xdr:nvSpPr>
      <xdr:spPr bwMode="auto">
        <a:xfrm>
          <a:off x="53340" y="2636520"/>
          <a:ext cx="289560" cy="7772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161925</xdr:colOff>
      <xdr:row>25</xdr:row>
      <xdr:rowOff>24551</xdr:rowOff>
    </xdr:from>
    <xdr:to>
      <xdr:col>6</xdr:col>
      <xdr:colOff>542925</xdr:colOff>
      <xdr:row>29</xdr:row>
      <xdr:rowOff>83606</xdr:rowOff>
    </xdr:to>
    <xdr:sp macro="" textlink="">
      <xdr:nvSpPr>
        <xdr:cNvPr id="50191" name="Text Box 15"/>
        <xdr:cNvSpPr txBox="1">
          <a:spLocks noChangeArrowheads="1"/>
        </xdr:cNvSpPr>
      </xdr:nvSpPr>
      <xdr:spPr bwMode="auto">
        <a:xfrm>
          <a:off x="3819525" y="4638884"/>
          <a:ext cx="2497667" cy="73638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0" bIns="0" anchor="ctr" upright="1"/>
        <a:lstStyle/>
        <a:p>
          <a:pPr algn="l" rtl="0">
            <a:lnSpc>
              <a:spcPts val="1200"/>
            </a:lnSpc>
            <a:defRPr sz="1000"/>
          </a:pPr>
          <a:r>
            <a:rPr lang="ja-JP" altLang="en-US" sz="1000" b="0" i="0" u="none" strike="noStrike" baseline="0">
              <a:solidFill>
                <a:srgbClr val="339966"/>
              </a:solidFill>
              <a:latin typeface="ＭＳ Ｐゴシック"/>
              <a:ea typeface="ＭＳ Ｐゴシック"/>
            </a:rPr>
            <a:t>プレス系機械とは</a:t>
          </a:r>
          <a:r>
            <a:rPr lang="ja-JP" altLang="en-US" sz="1000" b="0" i="0" u="none" strike="noStrike" baseline="0">
              <a:solidFill>
                <a:srgbClr val="000000"/>
              </a:solidFill>
              <a:latin typeface="ＭＳ Ｐゴシック"/>
              <a:ea typeface="ＭＳ Ｐゴシック"/>
            </a:rPr>
            <a:t>機械プレス</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液圧プレス</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鍛造機</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自動化装置</a:t>
          </a:r>
          <a:r>
            <a:rPr lang="en-US" altLang="ja-JP" sz="1000" b="0" i="0" u="none" strike="noStrike" baseline="0">
              <a:solidFill>
                <a:srgbClr val="000000"/>
              </a:solidFill>
              <a:latin typeface="ＭＳ Ｐゴシック"/>
              <a:ea typeface="ＭＳ Ｐゴシック"/>
            </a:rPr>
            <a:t>,</a:t>
          </a:r>
        </a:p>
        <a:p>
          <a:pPr algn="l" rtl="0">
            <a:lnSpc>
              <a:spcPts val="1200"/>
            </a:lnSpc>
            <a:defRPr sz="1000"/>
          </a:pPr>
          <a:r>
            <a:rPr lang="ja-JP" altLang="en-US" sz="1000" b="0" i="0" u="none" strike="noStrike" baseline="0">
              <a:solidFill>
                <a:srgbClr val="FF00FF"/>
              </a:solidFill>
              <a:latin typeface="ＭＳ Ｐゴシック"/>
              <a:ea typeface="ＭＳ Ｐゴシック"/>
            </a:rPr>
            <a:t>板金系機械とは、</a:t>
          </a:r>
          <a:r>
            <a:rPr lang="ja-JP" altLang="en-US" sz="1000" b="0" i="0" u="none" strike="noStrike" baseline="0">
              <a:solidFill>
                <a:srgbClr val="000000"/>
              </a:solidFill>
              <a:latin typeface="ＭＳ Ｐゴシック"/>
              <a:ea typeface="ＭＳ Ｐゴシック"/>
            </a:rPr>
            <a:t>パンチングプレス</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プレスブレーキ･シﾔｰ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レーザ・プラズマ</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その他機械</a:t>
          </a:r>
        </a:p>
      </xdr:txBody>
    </xdr:sp>
    <xdr:clientData/>
  </xdr:twoCellAnchor>
  <xdr:oneCellAnchor>
    <xdr:from>
      <xdr:col>11</xdr:col>
      <xdr:colOff>84667</xdr:colOff>
      <xdr:row>28</xdr:row>
      <xdr:rowOff>118533</xdr:rowOff>
    </xdr:from>
    <xdr:ext cx="1032931" cy="442429"/>
    <xdr:sp macro="" textlink="">
      <xdr:nvSpPr>
        <xdr:cNvPr id="2" name="テキスト ボックス 1"/>
        <xdr:cNvSpPr txBox="1"/>
      </xdr:nvSpPr>
      <xdr:spPr>
        <a:xfrm>
          <a:off x="11150600" y="5240866"/>
          <a:ext cx="1032931" cy="44242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調査統計（委）</a:t>
          </a:r>
          <a:endParaRPr kumimoji="1" lang="en-US" altLang="ja-JP" sz="1100"/>
        </a:p>
        <a:p>
          <a:pPr>
            <a:lnSpc>
              <a:spcPts val="1300"/>
            </a:lnSpc>
          </a:pPr>
          <a:r>
            <a:rPr kumimoji="1" lang="ja-JP" altLang="en-US" sz="1100"/>
            <a:t>予想</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0.01812</cdr:x>
      <cdr:y>0.00432</cdr:y>
    </cdr:from>
    <cdr:to>
      <cdr:x>0.04585</cdr:x>
      <cdr:y>0.19677</cdr:y>
    </cdr:to>
    <cdr:sp macro="" textlink="">
      <cdr:nvSpPr>
        <cdr:cNvPr id="51201" name="Rectangle 1"/>
        <cdr:cNvSpPr>
          <a:spLocks xmlns:a="http://schemas.openxmlformats.org/drawingml/2006/main" noChangeArrowheads="1"/>
        </cdr:cNvSpPr>
      </cdr:nvSpPr>
      <cdr:spPr bwMode="auto">
        <a:xfrm xmlns:a="http://schemas.openxmlformats.org/drawingml/2006/main">
          <a:off x="253428" y="35658"/>
          <a:ext cx="387834" cy="158851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0.6747</cdr:x>
      <cdr:y>0.02946</cdr:y>
    </cdr:from>
    <cdr:to>
      <cdr:x>0.76338</cdr:x>
      <cdr:y>0.06421</cdr:y>
    </cdr:to>
    <cdr:sp macro="" textlink="">
      <cdr:nvSpPr>
        <cdr:cNvPr id="51202" name="Text Box 2"/>
        <cdr:cNvSpPr txBox="1">
          <a:spLocks xmlns:a="http://schemas.openxmlformats.org/drawingml/2006/main" noChangeArrowheads="1"/>
        </cdr:cNvSpPr>
      </cdr:nvSpPr>
      <cdr:spPr bwMode="auto">
        <a:xfrm xmlns:a="http://schemas.openxmlformats.org/drawingml/2006/main">
          <a:off x="8462408" y="243461"/>
          <a:ext cx="1112270" cy="2871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ja-JP" altLang="en-US" sz="1075" b="0" i="0" u="none" strike="noStrike" baseline="0">
              <a:solidFill>
                <a:srgbClr val="00B050"/>
              </a:solidFill>
              <a:latin typeface="ＭＳ Ｐゴシック"/>
              <a:ea typeface="ＭＳ Ｐゴシック"/>
            </a:rPr>
            <a:t>プレス比率</a:t>
          </a:r>
          <a:r>
            <a:rPr lang="en-US" altLang="ja-JP" sz="1075" b="0" i="0" u="none" strike="noStrike" baseline="0">
              <a:solidFill>
                <a:srgbClr val="00B050"/>
              </a:solidFill>
              <a:latin typeface="ＭＳ Ｐゴシック"/>
              <a:ea typeface="ＭＳ Ｐゴシック"/>
            </a:rPr>
            <a:t>(</a:t>
          </a:r>
          <a:r>
            <a:rPr lang="ja-JP" altLang="en-US" sz="1075" b="0" i="0" u="none" strike="noStrike" baseline="0">
              <a:solidFill>
                <a:srgbClr val="00B050"/>
              </a:solidFill>
              <a:latin typeface="ＭＳ Ｐゴシック"/>
              <a:ea typeface="ＭＳ Ｐゴシック"/>
            </a:rPr>
            <a:t>％</a:t>
          </a:r>
          <a:r>
            <a:rPr lang="en-US" altLang="ja-JP" sz="1075" b="0" i="0" u="none" strike="noStrike" baseline="0">
              <a:solidFill>
                <a:srgbClr val="00B050"/>
              </a:solidFill>
              <a:latin typeface="ＭＳ Ｐゴシック"/>
              <a:ea typeface="ＭＳ Ｐゴシック"/>
            </a:rPr>
            <a:t>)</a:t>
          </a:r>
        </a:p>
      </cdr:txBody>
    </cdr:sp>
  </cdr:relSizeAnchor>
  <cdr:relSizeAnchor xmlns:cdr="http://schemas.openxmlformats.org/drawingml/2006/chartDrawing">
    <cdr:from>
      <cdr:x>0.67936</cdr:x>
      <cdr:y>0.16992</cdr:y>
    </cdr:from>
    <cdr:to>
      <cdr:x>0.76903</cdr:x>
      <cdr:y>0.20023</cdr:y>
    </cdr:to>
    <cdr:sp macro="" textlink="">
      <cdr:nvSpPr>
        <cdr:cNvPr id="51203" name="Text Box 3"/>
        <cdr:cNvSpPr txBox="1">
          <a:spLocks xmlns:a="http://schemas.openxmlformats.org/drawingml/2006/main" noChangeArrowheads="1"/>
        </cdr:cNvSpPr>
      </cdr:nvSpPr>
      <cdr:spPr bwMode="auto">
        <a:xfrm xmlns:a="http://schemas.openxmlformats.org/drawingml/2006/main">
          <a:off x="8520946" y="1404316"/>
          <a:ext cx="1124687" cy="2505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ctr" rtl="0">
            <a:defRPr sz="1000"/>
          </a:pPr>
          <a:r>
            <a:rPr lang="ja-JP" altLang="en-US" sz="1075" b="0" i="0" u="none" strike="noStrike" baseline="0">
              <a:solidFill>
                <a:srgbClr val="0000FF"/>
              </a:solidFill>
              <a:latin typeface="ＭＳ Ｐゴシック"/>
              <a:ea typeface="ＭＳ Ｐゴシック"/>
            </a:rPr>
            <a:t>輸出比率</a:t>
          </a:r>
          <a:r>
            <a:rPr lang="en-US" altLang="ja-JP" sz="1075" b="0" i="0" u="none" strike="noStrike" baseline="0">
              <a:solidFill>
                <a:srgbClr val="0000FF"/>
              </a:solidFill>
              <a:latin typeface="ＭＳ Ｐゴシック"/>
              <a:ea typeface="ＭＳ Ｐゴシック"/>
            </a:rPr>
            <a:t>(</a:t>
          </a:r>
          <a:r>
            <a:rPr lang="ja-JP" altLang="en-US" sz="1075" b="0" i="0" u="none" strike="noStrike" baseline="0">
              <a:solidFill>
                <a:srgbClr val="0000FF"/>
              </a:solidFill>
              <a:latin typeface="ＭＳ Ｐゴシック"/>
              <a:ea typeface="ＭＳ Ｐゴシック"/>
            </a:rPr>
            <a:t>％</a:t>
          </a:r>
          <a:r>
            <a:rPr lang="en-US" altLang="ja-JP" sz="1075" b="0" i="0" u="none" strike="noStrike" baseline="0">
              <a:solidFill>
                <a:srgbClr val="0000FF"/>
              </a:solidFill>
              <a:latin typeface="ＭＳ Ｐゴシック"/>
              <a:ea typeface="ＭＳ Ｐゴシック"/>
            </a:rPr>
            <a:t>)</a:t>
          </a:r>
        </a:p>
      </cdr:txBody>
    </cdr:sp>
  </cdr:relSizeAnchor>
  <cdr:relSizeAnchor xmlns:cdr="http://schemas.openxmlformats.org/drawingml/2006/chartDrawing">
    <cdr:from>
      <cdr:x>0.55772</cdr:x>
      <cdr:y>0.23046</cdr:y>
    </cdr:from>
    <cdr:to>
      <cdr:x>0.67192</cdr:x>
      <cdr:y>0.25847</cdr:y>
    </cdr:to>
    <cdr:sp macro="" textlink="">
      <cdr:nvSpPr>
        <cdr:cNvPr id="51204" name="Text Box 4"/>
        <cdr:cNvSpPr txBox="1">
          <a:spLocks xmlns:a="http://schemas.openxmlformats.org/drawingml/2006/main" noChangeArrowheads="1"/>
        </cdr:cNvSpPr>
      </cdr:nvSpPr>
      <cdr:spPr bwMode="auto">
        <a:xfrm xmlns:a="http://schemas.openxmlformats.org/drawingml/2006/main">
          <a:off x="6995172" y="1904663"/>
          <a:ext cx="1432356" cy="2314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2860" rIns="36576" bIns="0" anchor="t" upright="1"/>
        <a:lstStyle xmlns:a="http://schemas.openxmlformats.org/drawingml/2006/main"/>
        <a:p xmlns:a="http://schemas.openxmlformats.org/drawingml/2006/main">
          <a:pPr algn="ctr" rtl="0">
            <a:defRPr sz="1000"/>
          </a:pPr>
          <a:r>
            <a:rPr lang="ja-JP" altLang="en-US" sz="1075" b="0" i="0" u="none" strike="noStrike" baseline="0">
              <a:solidFill>
                <a:srgbClr val="FF0000"/>
              </a:solidFill>
              <a:latin typeface="ＭＳ Ｐゴシック"/>
              <a:ea typeface="ＭＳ Ｐゴシック"/>
            </a:rPr>
            <a:t>前年同期伸率</a:t>
          </a:r>
          <a:r>
            <a:rPr lang="en-US" altLang="ja-JP" sz="1075" b="0" i="0" u="none" strike="noStrike" baseline="0">
              <a:solidFill>
                <a:srgbClr val="FF0000"/>
              </a:solidFill>
              <a:latin typeface="ＭＳ Ｐゴシック"/>
              <a:ea typeface="ＭＳ Ｐゴシック"/>
            </a:rPr>
            <a:t>(</a:t>
          </a:r>
          <a:r>
            <a:rPr lang="ja-JP" altLang="en-US" sz="1075" b="0" i="0" u="none" strike="noStrike" baseline="0">
              <a:solidFill>
                <a:srgbClr val="FF0000"/>
              </a:solidFill>
              <a:latin typeface="ＭＳ Ｐゴシック"/>
              <a:ea typeface="ＭＳ Ｐゴシック"/>
            </a:rPr>
            <a:t>％</a:t>
          </a:r>
          <a:r>
            <a:rPr lang="en-US" altLang="ja-JP" sz="1075" b="0" i="0" u="none" strike="noStrike" baseline="0">
              <a:solidFill>
                <a:srgbClr val="FF0000"/>
              </a:solidFill>
              <a:latin typeface="ＭＳ Ｐゴシック"/>
              <a:ea typeface="ＭＳ Ｐゴシック"/>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82551</xdr:colOff>
      <xdr:row>3</xdr:row>
      <xdr:rowOff>143933</xdr:rowOff>
    </xdr:from>
    <xdr:to>
      <xdr:col>13</xdr:col>
      <xdr:colOff>287867</xdr:colOff>
      <xdr:row>50</xdr:row>
      <xdr:rowOff>126999</xdr:rowOff>
    </xdr:to>
    <xdr:graphicFrame macro="">
      <xdr:nvGraphicFramePr>
        <xdr:cNvPr id="4"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323848</xdr:colOff>
      <xdr:row>19</xdr:row>
      <xdr:rowOff>100753</xdr:rowOff>
    </xdr:from>
    <xdr:ext cx="954617" cy="424180"/>
    <xdr:sp macro="" textlink="">
      <xdr:nvSpPr>
        <xdr:cNvPr id="6" name="テキスト ボックス 5"/>
        <xdr:cNvSpPr txBox="1"/>
      </xdr:nvSpPr>
      <xdr:spPr>
        <a:xfrm>
          <a:off x="10797115" y="3589020"/>
          <a:ext cx="954617" cy="42418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調査統計（委）</a:t>
          </a:r>
          <a:endParaRPr kumimoji="1" lang="en-US" altLang="ja-JP" sz="1000"/>
        </a:p>
        <a:p>
          <a:r>
            <a:rPr kumimoji="1" lang="ja-JP" altLang="en-US" sz="1000"/>
            <a:t>予想</a:t>
          </a:r>
        </a:p>
      </xdr:txBody>
    </xdr:sp>
    <xdr:clientData/>
  </xdr:oneCellAnchor>
  <xdr:twoCellAnchor>
    <xdr:from>
      <xdr:col>5</xdr:col>
      <xdr:colOff>486833</xdr:colOff>
      <xdr:row>16</xdr:row>
      <xdr:rowOff>0</xdr:rowOff>
    </xdr:from>
    <xdr:to>
      <xdr:col>8</xdr:col>
      <xdr:colOff>6776</xdr:colOff>
      <xdr:row>20</xdr:row>
      <xdr:rowOff>25399</xdr:rowOff>
    </xdr:to>
    <xdr:sp macro="" textlink="">
      <xdr:nvSpPr>
        <xdr:cNvPr id="8" name="Text Box 26"/>
        <xdr:cNvSpPr txBox="1">
          <a:spLocks noChangeArrowheads="1"/>
        </xdr:cNvSpPr>
      </xdr:nvSpPr>
      <xdr:spPr bwMode="auto">
        <a:xfrm>
          <a:off x="4855633" y="2980267"/>
          <a:ext cx="2559476" cy="70273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0" bIns="0" anchor="ctr" upright="1"/>
        <a:lstStyle/>
        <a:p>
          <a:pPr algn="l" rtl="0">
            <a:lnSpc>
              <a:spcPts val="1200"/>
            </a:lnSpc>
            <a:defRPr sz="1000"/>
          </a:pPr>
          <a:r>
            <a:rPr lang="ja-JP" altLang="en-US" sz="1000" b="0" i="0" u="none" strike="noStrike" baseline="0">
              <a:solidFill>
                <a:srgbClr val="339966"/>
              </a:solidFill>
              <a:latin typeface="ＭＳ Ｐゴシック"/>
              <a:ea typeface="ＭＳ Ｐゴシック"/>
            </a:rPr>
            <a:t>プレス系機械とは</a:t>
          </a:r>
          <a:r>
            <a:rPr lang="ja-JP" altLang="en-US" sz="1000" b="0" i="0" u="none" strike="noStrike" baseline="0">
              <a:solidFill>
                <a:srgbClr val="000000"/>
              </a:solidFill>
              <a:latin typeface="ＭＳ Ｐゴシック"/>
              <a:ea typeface="ＭＳ Ｐゴシック"/>
            </a:rPr>
            <a:t>機械プレス</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液圧プレス</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＋鍛造機＋自動化装置</a:t>
          </a:r>
          <a:r>
            <a:rPr lang="en-US" altLang="ja-JP" sz="1000" b="0" i="0" u="none" strike="noStrike" baseline="0">
              <a:solidFill>
                <a:srgbClr val="000000"/>
              </a:solidFill>
              <a:latin typeface="ＭＳ Ｐゴシック"/>
              <a:ea typeface="ＭＳ Ｐゴシック"/>
            </a:rPr>
            <a:t>,</a:t>
          </a:r>
        </a:p>
        <a:p>
          <a:pPr algn="l" rtl="0">
            <a:lnSpc>
              <a:spcPts val="1200"/>
            </a:lnSpc>
            <a:defRPr sz="1000"/>
          </a:pPr>
          <a:r>
            <a:rPr lang="ja-JP" altLang="en-US" sz="1000" b="0" i="0" u="none" strike="noStrike" baseline="0">
              <a:solidFill>
                <a:srgbClr val="FF00FF"/>
              </a:solidFill>
              <a:latin typeface="ＭＳ Ｐゴシック"/>
              <a:ea typeface="ＭＳ Ｐゴシック"/>
            </a:rPr>
            <a:t>板金系機械とは、</a:t>
          </a:r>
          <a:r>
            <a:rPr lang="ja-JP" altLang="en-US" sz="1000" b="0" i="0" u="none" strike="noStrike" baseline="0">
              <a:solidFill>
                <a:srgbClr val="000000"/>
              </a:solidFill>
              <a:latin typeface="ＭＳ Ｐゴシック"/>
              <a:ea typeface="ＭＳ Ｐゴシック"/>
            </a:rPr>
            <a:t>パンチングﾌﾟﾚｽ</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プレスブレーキ･シヤ</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レーザ・プラズマ</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その他機械</a:t>
          </a:r>
        </a:p>
      </xdr:txBody>
    </xdr:sp>
    <xdr:clientData/>
  </xdr:twoCellAnchor>
  <xdr:twoCellAnchor>
    <xdr:from>
      <xdr:col>12</xdr:col>
      <xdr:colOff>408517</xdr:colOff>
      <xdr:row>8</xdr:row>
      <xdr:rowOff>78317</xdr:rowOff>
    </xdr:from>
    <xdr:to>
      <xdr:col>13</xdr:col>
      <xdr:colOff>196004</xdr:colOff>
      <xdr:row>9</xdr:row>
      <xdr:rowOff>113030</xdr:rowOff>
    </xdr:to>
    <xdr:sp macro="" textlink="">
      <xdr:nvSpPr>
        <xdr:cNvPr id="5" name="Text Box 12"/>
        <xdr:cNvSpPr txBox="1">
          <a:spLocks noChangeArrowheads="1"/>
        </xdr:cNvSpPr>
      </xdr:nvSpPr>
      <xdr:spPr bwMode="auto">
        <a:xfrm>
          <a:off x="13140267" y="1676400"/>
          <a:ext cx="274320" cy="20404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en-US" altLang="ja-JP" sz="1200" b="0" i="0" u="none" strike="noStrike" baseline="0">
              <a:solidFill>
                <a:srgbClr val="000000"/>
              </a:solidFill>
              <a:latin typeface="ＭＳ Ｐゴシック"/>
              <a:ea typeface="ＭＳ Ｐゴシック"/>
            </a:rPr>
            <a:t>%</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12</xdr:col>
      <xdr:colOff>374649</xdr:colOff>
      <xdr:row>20</xdr:row>
      <xdr:rowOff>160866</xdr:rowOff>
    </xdr:from>
    <xdr:to>
      <xdr:col>13</xdr:col>
      <xdr:colOff>279400</xdr:colOff>
      <xdr:row>47</xdr:row>
      <xdr:rowOff>143935</xdr:rowOff>
    </xdr:to>
    <xdr:sp macro="" textlink="">
      <xdr:nvSpPr>
        <xdr:cNvPr id="7" name="Rectangle 23"/>
        <xdr:cNvSpPr>
          <a:spLocks noChangeArrowheads="1"/>
        </xdr:cNvSpPr>
      </xdr:nvSpPr>
      <xdr:spPr bwMode="auto">
        <a:xfrm>
          <a:off x="11855449" y="3818466"/>
          <a:ext cx="336551" cy="4555069"/>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0</xdr:colOff>
      <xdr:row>22</xdr:row>
      <xdr:rowOff>148166</xdr:rowOff>
    </xdr:from>
    <xdr:to>
      <xdr:col>1</xdr:col>
      <xdr:colOff>370416</xdr:colOff>
      <xdr:row>25</xdr:row>
      <xdr:rowOff>91367</xdr:rowOff>
    </xdr:to>
    <xdr:sp macro="" textlink="">
      <xdr:nvSpPr>
        <xdr:cNvPr id="10" name="Text Box 11"/>
        <xdr:cNvSpPr txBox="1">
          <a:spLocks noChangeArrowheads="1"/>
        </xdr:cNvSpPr>
      </xdr:nvSpPr>
      <xdr:spPr bwMode="auto">
        <a:xfrm>
          <a:off x="211667" y="4116916"/>
          <a:ext cx="370416" cy="4512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r" rtl="0">
            <a:lnSpc>
              <a:spcPts val="1400"/>
            </a:lnSpc>
            <a:defRPr sz="1000"/>
          </a:pPr>
          <a:r>
            <a:rPr lang="ja-JP" altLang="en-US" sz="1200" b="0" i="0" u="none" strike="noStrike" baseline="0">
              <a:solidFill>
                <a:srgbClr val="000000"/>
              </a:solidFill>
              <a:latin typeface="ＭＳ Ｐゴシック"/>
              <a:ea typeface="ＭＳ Ｐゴシック"/>
            </a:rPr>
            <a:t>億円</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0.00095</cdr:x>
      <cdr:y>0.05494</cdr:y>
    </cdr:from>
    <cdr:to>
      <cdr:x>0.03217</cdr:x>
      <cdr:y>0.25367</cdr:y>
    </cdr:to>
    <cdr:sp macro="" textlink="">
      <cdr:nvSpPr>
        <cdr:cNvPr id="16385" name="Rectangle 1"/>
        <cdr:cNvSpPr>
          <a:spLocks xmlns:a="http://schemas.openxmlformats.org/drawingml/2006/main" noChangeArrowheads="1"/>
        </cdr:cNvSpPr>
      </cdr:nvSpPr>
      <cdr:spPr bwMode="auto">
        <a:xfrm xmlns:a="http://schemas.openxmlformats.org/drawingml/2006/main">
          <a:off x="12759" y="435505"/>
          <a:ext cx="419292" cy="157532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0.4499</cdr:x>
      <cdr:y>0.06286</cdr:y>
    </cdr:from>
    <cdr:to>
      <cdr:x>0.53336</cdr:x>
      <cdr:y>0.09709</cdr:y>
    </cdr:to>
    <cdr:sp macro="" textlink="">
      <cdr:nvSpPr>
        <cdr:cNvPr id="16386" name="Text Box 2"/>
        <cdr:cNvSpPr txBox="1">
          <a:spLocks xmlns:a="http://schemas.openxmlformats.org/drawingml/2006/main" noChangeArrowheads="1"/>
        </cdr:cNvSpPr>
      </cdr:nvSpPr>
      <cdr:spPr bwMode="auto">
        <a:xfrm xmlns:a="http://schemas.openxmlformats.org/drawingml/2006/main">
          <a:off x="6042260" y="498272"/>
          <a:ext cx="1120888" cy="2713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lnSpc>
              <a:spcPts val="1300"/>
            </a:lnSpc>
            <a:defRPr sz="1000"/>
          </a:pPr>
          <a:r>
            <a:rPr lang="ja-JP" altLang="en-US" sz="1075" b="0" i="0" u="none" strike="noStrike" baseline="0">
              <a:solidFill>
                <a:srgbClr val="008080"/>
              </a:solidFill>
              <a:latin typeface="ＭＳ Ｐゴシック"/>
              <a:ea typeface="ＭＳ Ｐゴシック"/>
            </a:rPr>
            <a:t>プレス比率</a:t>
          </a:r>
          <a:r>
            <a:rPr lang="en-US" altLang="ja-JP" sz="1075" b="0" i="0" u="none" strike="noStrike" baseline="0">
              <a:solidFill>
                <a:srgbClr val="008080"/>
              </a:solidFill>
              <a:latin typeface="ＭＳ Ｐゴシック"/>
              <a:ea typeface="ＭＳ Ｐゴシック"/>
            </a:rPr>
            <a:t> (%)</a:t>
          </a:r>
        </a:p>
      </cdr:txBody>
    </cdr:sp>
  </cdr:relSizeAnchor>
  <cdr:relSizeAnchor xmlns:cdr="http://schemas.openxmlformats.org/drawingml/2006/chartDrawing">
    <cdr:from>
      <cdr:x>0.47316</cdr:x>
      <cdr:y>0.13498</cdr:y>
    </cdr:from>
    <cdr:to>
      <cdr:x>0.54132</cdr:x>
      <cdr:y>0.16503</cdr:y>
    </cdr:to>
    <cdr:sp macro="" textlink="">
      <cdr:nvSpPr>
        <cdr:cNvPr id="16387" name="Text Box 3"/>
        <cdr:cNvSpPr txBox="1">
          <a:spLocks xmlns:a="http://schemas.openxmlformats.org/drawingml/2006/main" noChangeArrowheads="1"/>
        </cdr:cNvSpPr>
      </cdr:nvSpPr>
      <cdr:spPr bwMode="auto">
        <a:xfrm xmlns:a="http://schemas.openxmlformats.org/drawingml/2006/main">
          <a:off x="5736718" y="1072513"/>
          <a:ext cx="826390" cy="2387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ja-JP" altLang="en-US" sz="1075" b="0" i="0" u="none" strike="noStrike" baseline="0">
              <a:solidFill>
                <a:srgbClr val="0000FF"/>
              </a:solidFill>
              <a:latin typeface="ＭＳ Ｐゴシック"/>
              <a:ea typeface="ＭＳ Ｐゴシック"/>
            </a:rPr>
            <a:t>輸出比率</a:t>
          </a:r>
          <a:r>
            <a:rPr lang="en-US" altLang="ja-JP" sz="1075" b="0" i="0" u="none" strike="noStrike" baseline="0">
              <a:solidFill>
                <a:srgbClr val="0000FF"/>
              </a:solidFill>
              <a:latin typeface="ＭＳ Ｐゴシック"/>
              <a:ea typeface="ＭＳ Ｐゴシック"/>
            </a:rPr>
            <a:t> (%)</a:t>
          </a:r>
        </a:p>
      </cdr:txBody>
    </cdr:sp>
  </cdr:relSizeAnchor>
  <cdr:relSizeAnchor xmlns:cdr="http://schemas.openxmlformats.org/drawingml/2006/chartDrawing">
    <cdr:from>
      <cdr:x>0.48487</cdr:x>
      <cdr:y>0.21295</cdr:y>
    </cdr:from>
    <cdr:to>
      <cdr:x>0.56916</cdr:x>
      <cdr:y>0.24401</cdr:y>
    </cdr:to>
    <cdr:sp macro="" textlink="">
      <cdr:nvSpPr>
        <cdr:cNvPr id="16388" name="Text Box 4"/>
        <cdr:cNvSpPr txBox="1">
          <a:spLocks xmlns:a="http://schemas.openxmlformats.org/drawingml/2006/main" noChangeArrowheads="1"/>
        </cdr:cNvSpPr>
      </cdr:nvSpPr>
      <cdr:spPr bwMode="auto">
        <a:xfrm xmlns:a="http://schemas.openxmlformats.org/drawingml/2006/main">
          <a:off x="5878752" y="1692095"/>
          <a:ext cx="1021954" cy="24677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ja-JP" altLang="en-US" sz="1075" b="0" i="0" u="none" strike="noStrike" baseline="0">
              <a:solidFill>
                <a:srgbClr val="FF0000"/>
              </a:solidFill>
              <a:latin typeface="ＭＳ Ｐゴシック"/>
              <a:ea typeface="ＭＳ Ｐゴシック"/>
            </a:rPr>
            <a:t>対前年伸率</a:t>
          </a:r>
          <a:r>
            <a:rPr lang="en-US" altLang="ja-JP" sz="1075" b="0" i="0" u="none" strike="noStrike" baseline="0">
              <a:solidFill>
                <a:srgbClr val="FF0000"/>
              </a:solidFill>
              <a:latin typeface="ＭＳ Ｐゴシック"/>
              <a:ea typeface="ＭＳ Ｐゴシック"/>
            </a:rPr>
            <a:t> (%)</a:t>
          </a:r>
        </a:p>
      </cdr:txBody>
    </cdr:sp>
  </cdr:relSizeAnchor>
  <cdr:relSizeAnchor xmlns:cdr="http://schemas.openxmlformats.org/drawingml/2006/chartDrawing">
    <cdr:from>
      <cdr:x>0.45862</cdr:x>
      <cdr:y>0.3615</cdr:y>
    </cdr:from>
    <cdr:to>
      <cdr:x>0.54096</cdr:x>
      <cdr:y>0.42161</cdr:y>
    </cdr:to>
    <cdr:sp macro="" textlink="">
      <cdr:nvSpPr>
        <cdr:cNvPr id="2" name="テキスト ボックス 1"/>
        <cdr:cNvSpPr txBox="1"/>
      </cdr:nvSpPr>
      <cdr:spPr>
        <a:xfrm xmlns:a="http://schemas.openxmlformats.org/drawingml/2006/main">
          <a:off x="5557471" y="2889268"/>
          <a:ext cx="997790" cy="480466"/>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none" rtlCol="0"/>
        <a:lstStyle xmlns:a="http://schemas.openxmlformats.org/drawingml/2006/main"/>
        <a:p xmlns:a="http://schemas.openxmlformats.org/drawingml/2006/main">
          <a:r>
            <a:rPr lang="ja-JP" altLang="en-US" sz="1000"/>
            <a:t>調査統計（委）</a:t>
          </a:r>
          <a:endParaRPr lang="en-US" altLang="ja-JP" sz="1000"/>
        </a:p>
        <a:p xmlns:a="http://schemas.openxmlformats.org/drawingml/2006/main">
          <a:r>
            <a:rPr lang="ja-JP" altLang="en-US" sz="1000"/>
            <a:t>予想</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6/AppData/Local/Microsoft/Windows/Temporary%20Internet%20Files/Content.Outlook/NLK4A76G/&#37197;&#24067;&#36039;&#26009;/130711_&#35519;&#26619;&#32113;&#35336;&#22996;&#21729;&#20250;2013&#24180;&#24230;&#20104;&#248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暦年・年度"/>
    </sheetNames>
    <sheetDataSet>
      <sheetData sheetId="0">
        <row r="55">
          <cell r="C55" t="str">
            <v>合計</v>
          </cell>
        </row>
        <row r="56">
          <cell r="B56" t="str">
            <v>2003暦年</v>
          </cell>
        </row>
        <row r="57">
          <cell r="B57" t="str">
            <v>2004暦年</v>
          </cell>
        </row>
        <row r="58">
          <cell r="B58" t="str">
            <v>2005暦年</v>
          </cell>
        </row>
        <row r="59">
          <cell r="B59" t="str">
            <v>2006暦年</v>
          </cell>
        </row>
        <row r="60">
          <cell r="B60" t="str">
            <v>2007暦年</v>
          </cell>
        </row>
        <row r="61">
          <cell r="B61" t="str">
            <v>2008暦年</v>
          </cell>
        </row>
        <row r="62">
          <cell r="B62" t="str">
            <v>2009暦年</v>
          </cell>
        </row>
        <row r="63">
          <cell r="B63" t="str">
            <v>2010暦年</v>
          </cell>
        </row>
        <row r="64">
          <cell r="B64" t="str">
            <v>2011暦年</v>
          </cell>
        </row>
        <row r="65">
          <cell r="B65" t="str">
            <v>2012暦年</v>
          </cell>
        </row>
        <row r="66">
          <cell r="B66" t="str">
            <v>2013暦年</v>
          </cell>
        </row>
        <row r="67">
          <cell r="B67">
            <v>0</v>
          </cell>
        </row>
        <row r="68">
          <cell r="B68" t="str">
            <v>2003年度</v>
          </cell>
        </row>
        <row r="69">
          <cell r="B69" t="str">
            <v>2004年度</v>
          </cell>
        </row>
        <row r="70">
          <cell r="B70" t="str">
            <v>2005年度</v>
          </cell>
        </row>
        <row r="71">
          <cell r="B71" t="str">
            <v>2006年度</v>
          </cell>
        </row>
        <row r="72">
          <cell r="B72" t="str">
            <v>2007年度</v>
          </cell>
        </row>
        <row r="73">
          <cell r="B73" t="str">
            <v>2008年度</v>
          </cell>
        </row>
        <row r="74">
          <cell r="B74" t="str">
            <v>2009年度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0"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0"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M94"/>
  <sheetViews>
    <sheetView view="pageBreakPreview" zoomScale="90" zoomScaleNormal="100" zoomScaleSheetLayoutView="90" workbookViewId="0"/>
  </sheetViews>
  <sheetFormatPr defaultRowHeight="13.5" x14ac:dyDescent="0.15"/>
  <cols>
    <col min="1" max="1" width="7" customWidth="1"/>
    <col min="2" max="12" width="15.5" customWidth="1"/>
    <col min="13" max="13" width="7.625" customWidth="1"/>
  </cols>
  <sheetData>
    <row r="1" spans="1:13" ht="27.75" customHeight="1" x14ac:dyDescent="0.25">
      <c r="B1" s="48" t="s">
        <v>106</v>
      </c>
      <c r="H1" s="248"/>
      <c r="I1" s="249"/>
      <c r="J1" s="311" t="s">
        <v>31</v>
      </c>
      <c r="K1" s="312"/>
      <c r="L1" s="312"/>
    </row>
    <row r="2" spans="1:13" ht="15" customHeight="1" x14ac:dyDescent="0.15">
      <c r="L2" s="313">
        <v>42349</v>
      </c>
      <c r="M2" s="313"/>
    </row>
    <row r="3" spans="1:13" ht="15" customHeight="1" x14ac:dyDescent="0.15">
      <c r="A3" t="s">
        <v>38</v>
      </c>
      <c r="B3" s="246" t="s">
        <v>110</v>
      </c>
      <c r="C3" s="242"/>
      <c r="D3" s="242"/>
      <c r="E3" s="242"/>
      <c r="F3" s="242"/>
      <c r="G3" s="242"/>
      <c r="H3" s="242"/>
      <c r="I3" s="242"/>
      <c r="J3" s="242"/>
      <c r="K3" s="242"/>
      <c r="L3" s="243"/>
      <c r="M3" s="70"/>
    </row>
    <row r="4" spans="1:13" ht="14.25" x14ac:dyDescent="0.15">
      <c r="B4" s="246" t="s">
        <v>111</v>
      </c>
      <c r="C4" s="244"/>
      <c r="D4" s="244"/>
      <c r="E4" s="242"/>
      <c r="F4" s="242"/>
      <c r="G4" s="242"/>
      <c r="H4" s="242"/>
      <c r="I4" s="242"/>
      <c r="J4" s="242"/>
      <c r="K4" s="242"/>
      <c r="L4" s="245"/>
    </row>
    <row r="5" spans="1:13" ht="14.25" x14ac:dyDescent="0.15">
      <c r="B5" s="246" t="s">
        <v>112</v>
      </c>
      <c r="C5" s="244"/>
      <c r="D5" s="244"/>
      <c r="E5" s="242"/>
      <c r="F5" s="242"/>
      <c r="G5" s="242"/>
      <c r="H5" s="242"/>
      <c r="I5" s="242"/>
      <c r="J5" s="242"/>
      <c r="K5" s="242"/>
      <c r="L5" s="245"/>
    </row>
    <row r="6" spans="1:13" ht="14.25" x14ac:dyDescent="0.15">
      <c r="A6" t="s">
        <v>37</v>
      </c>
      <c r="B6" t="s">
        <v>113</v>
      </c>
      <c r="C6" s="244"/>
      <c r="D6" s="244"/>
      <c r="E6" s="242"/>
      <c r="F6" s="242"/>
      <c r="G6" s="242"/>
      <c r="H6" s="242"/>
      <c r="I6" s="242"/>
      <c r="J6" s="242"/>
      <c r="K6" s="242"/>
      <c r="L6" s="245"/>
    </row>
    <row r="7" spans="1:13" ht="14.25" x14ac:dyDescent="0.15">
      <c r="B7" t="s">
        <v>114</v>
      </c>
      <c r="C7" s="244"/>
      <c r="D7" s="244"/>
      <c r="E7" s="242"/>
      <c r="F7" s="242"/>
      <c r="G7" s="242"/>
      <c r="H7" s="242"/>
      <c r="I7" s="242"/>
      <c r="J7" s="242"/>
      <c r="K7" s="242"/>
      <c r="L7" s="245"/>
    </row>
    <row r="8" spans="1:13" ht="14.25" x14ac:dyDescent="0.15">
      <c r="A8" t="s">
        <v>40</v>
      </c>
      <c r="B8" s="246" t="s">
        <v>115</v>
      </c>
      <c r="C8" s="244"/>
      <c r="D8" s="242"/>
      <c r="E8" s="242"/>
      <c r="F8" s="242"/>
      <c r="G8" s="242"/>
      <c r="H8" s="242"/>
      <c r="I8" s="242"/>
      <c r="J8" s="242"/>
      <c r="K8" s="242"/>
      <c r="L8" s="242"/>
    </row>
    <row r="9" spans="1:13" ht="14.25" x14ac:dyDescent="0.15">
      <c r="A9" t="s">
        <v>39</v>
      </c>
      <c r="B9" s="247" t="s">
        <v>116</v>
      </c>
      <c r="C9" s="244"/>
      <c r="D9" s="242"/>
      <c r="E9" s="242"/>
      <c r="F9" s="242"/>
      <c r="G9" s="242"/>
      <c r="H9" s="242"/>
      <c r="I9" s="242"/>
      <c r="J9" s="242"/>
      <c r="K9" s="242"/>
      <c r="L9" s="242"/>
    </row>
    <row r="10" spans="1:13" ht="14.25" x14ac:dyDescent="0.15">
      <c r="C10" s="244"/>
      <c r="D10" s="242"/>
      <c r="E10" s="242"/>
      <c r="F10" s="242"/>
      <c r="G10" s="242"/>
      <c r="H10" s="242"/>
      <c r="I10" s="242"/>
      <c r="J10" s="242"/>
      <c r="K10" s="242"/>
      <c r="L10" s="242"/>
    </row>
    <row r="11" spans="1:13" ht="14.25" x14ac:dyDescent="0.15">
      <c r="B11" s="5"/>
      <c r="C11" s="5"/>
    </row>
    <row r="12" spans="1:13" ht="14.25" x14ac:dyDescent="0.15">
      <c r="B12" s="5"/>
      <c r="C12" s="5"/>
    </row>
    <row r="57" spans="1:11" ht="7.5" customHeight="1" x14ac:dyDescent="0.15"/>
    <row r="62" spans="1:11" x14ac:dyDescent="0.15">
      <c r="A62" s="1"/>
      <c r="B62" s="1"/>
    </row>
    <row r="63" spans="1:11" x14ac:dyDescent="0.15">
      <c r="A63" s="4"/>
      <c r="B63" s="21" t="s">
        <v>0</v>
      </c>
      <c r="C63" s="12" t="s">
        <v>1</v>
      </c>
      <c r="D63" s="31" t="s">
        <v>3</v>
      </c>
      <c r="E63" s="11" t="s">
        <v>4</v>
      </c>
      <c r="F63" s="11" t="s">
        <v>6</v>
      </c>
      <c r="G63" s="6" t="s">
        <v>2</v>
      </c>
      <c r="H63" s="6" t="s">
        <v>5</v>
      </c>
      <c r="I63" s="6" t="s">
        <v>34</v>
      </c>
      <c r="J63" s="62" t="s">
        <v>30</v>
      </c>
      <c r="K63" s="30" t="s">
        <v>36</v>
      </c>
    </row>
    <row r="64" spans="1:11" x14ac:dyDescent="0.15">
      <c r="A64" s="2"/>
      <c r="B64" s="22" t="s">
        <v>7</v>
      </c>
      <c r="C64" s="26">
        <f>+D64+E64+F64</f>
        <v>2685.5625</v>
      </c>
      <c r="D64" s="26">
        <v>1366.84</v>
      </c>
      <c r="E64" s="32">
        <v>781.61</v>
      </c>
      <c r="F64" s="7">
        <v>537.11249999999995</v>
      </c>
      <c r="G64" s="14"/>
      <c r="H64" s="15">
        <f>+D64/(D64+E64)*100</f>
        <v>63.619818939235259</v>
      </c>
      <c r="I64" s="16">
        <f>+K64/(D64+E64)*100</f>
        <v>27.918266657357631</v>
      </c>
      <c r="J64" s="28">
        <v>1548.59</v>
      </c>
      <c r="K64" s="64">
        <v>599.80999999999995</v>
      </c>
    </row>
    <row r="65" spans="1:11" x14ac:dyDescent="0.15">
      <c r="A65" s="2"/>
      <c r="B65" s="23" t="s">
        <v>8</v>
      </c>
      <c r="C65" s="26">
        <f t="shared" ref="C65:C88" si="0">+D65+E65+F65</f>
        <v>2946.8875000000003</v>
      </c>
      <c r="D65" s="26">
        <v>1411.79</v>
      </c>
      <c r="E65" s="32">
        <v>945.72</v>
      </c>
      <c r="F65" s="7">
        <v>589.37750000000005</v>
      </c>
      <c r="G65" s="14">
        <f>+C65/C64*100-100</f>
        <v>9.7307361120808196</v>
      </c>
      <c r="H65" s="16">
        <f t="shared" ref="H65:H88" si="1">+D65/(D65+E65)*100</f>
        <v>59.884793701829466</v>
      </c>
      <c r="I65" s="16">
        <f t="shared" ref="I65:I88" si="2">+K65/(D65+E65)*100</f>
        <v>30.068165140338742</v>
      </c>
      <c r="J65" s="28">
        <v>1648.6</v>
      </c>
      <c r="K65" s="64">
        <v>708.86</v>
      </c>
    </row>
    <row r="66" spans="1:11" x14ac:dyDescent="0.15">
      <c r="A66" s="2"/>
      <c r="B66" s="23" t="s">
        <v>9</v>
      </c>
      <c r="C66" s="26">
        <f t="shared" si="0"/>
        <v>3951.4374999999995</v>
      </c>
      <c r="D66" s="26">
        <v>1744.78</v>
      </c>
      <c r="E66" s="32">
        <v>1416.37</v>
      </c>
      <c r="F66" s="7">
        <v>790.28750000000002</v>
      </c>
      <c r="G66" s="14">
        <f t="shared" ref="G66:G87" si="3">+C66/C65*100-100</f>
        <v>34.088508638351442</v>
      </c>
      <c r="H66" s="16">
        <f t="shared" si="1"/>
        <v>55.194470366796899</v>
      </c>
      <c r="I66" s="16">
        <f t="shared" si="2"/>
        <v>22.736978631194347</v>
      </c>
      <c r="J66" s="28">
        <v>2442.34</v>
      </c>
      <c r="K66" s="64">
        <v>718.75</v>
      </c>
    </row>
    <row r="67" spans="1:11" x14ac:dyDescent="0.15">
      <c r="A67" s="8"/>
      <c r="B67" s="23" t="s">
        <v>10</v>
      </c>
      <c r="C67" s="26">
        <f t="shared" si="0"/>
        <v>4802.2749999999996</v>
      </c>
      <c r="D67" s="26">
        <v>2113.71</v>
      </c>
      <c r="E67" s="32">
        <v>1728.11</v>
      </c>
      <c r="F67" s="7">
        <v>960.45499999999947</v>
      </c>
      <c r="G67" s="14">
        <f t="shared" si="3"/>
        <v>21.532353732027914</v>
      </c>
      <c r="H67" s="16">
        <f t="shared" si="1"/>
        <v>55.018454794862862</v>
      </c>
      <c r="I67" s="16">
        <f t="shared" si="2"/>
        <v>19.800511216038235</v>
      </c>
      <c r="J67" s="28">
        <v>3081.08</v>
      </c>
      <c r="K67" s="64">
        <v>760.7</v>
      </c>
    </row>
    <row r="68" spans="1:11" x14ac:dyDescent="0.15">
      <c r="A68" s="9"/>
      <c r="B68" s="24" t="s">
        <v>11</v>
      </c>
      <c r="C68" s="27">
        <f t="shared" si="0"/>
        <v>4907.3</v>
      </c>
      <c r="D68" s="27">
        <v>2159.2800000000002</v>
      </c>
      <c r="E68" s="33">
        <v>1766.56</v>
      </c>
      <c r="F68" s="18">
        <v>981.46</v>
      </c>
      <c r="G68" s="19">
        <f t="shared" si="3"/>
        <v>2.186984293902384</v>
      </c>
      <c r="H68" s="20">
        <f t="shared" si="1"/>
        <v>55.001732113382104</v>
      </c>
      <c r="I68" s="20">
        <f t="shared" si="2"/>
        <v>18.314551790190126</v>
      </c>
      <c r="J68" s="29">
        <v>3206.8</v>
      </c>
      <c r="K68" s="65">
        <v>719</v>
      </c>
    </row>
    <row r="69" spans="1:11" x14ac:dyDescent="0.15">
      <c r="A69" s="2"/>
      <c r="B69" s="23" t="s">
        <v>12</v>
      </c>
      <c r="C69" s="26">
        <f t="shared" si="0"/>
        <v>4088.2125000000001</v>
      </c>
      <c r="D69" s="26">
        <v>1732.68</v>
      </c>
      <c r="E69" s="32">
        <v>1537.89</v>
      </c>
      <c r="F69" s="7">
        <v>817.64250000000004</v>
      </c>
      <c r="G69" s="14">
        <f t="shared" si="3"/>
        <v>-16.691204939579805</v>
      </c>
      <c r="H69" s="16">
        <f t="shared" si="1"/>
        <v>52.977921279776922</v>
      </c>
      <c r="I69" s="16">
        <f t="shared" si="2"/>
        <v>15.762695799203193</v>
      </c>
      <c r="J69" s="28">
        <v>2754.99</v>
      </c>
      <c r="K69" s="64">
        <v>515.53</v>
      </c>
    </row>
    <row r="70" spans="1:11" x14ac:dyDescent="0.15">
      <c r="A70" s="2"/>
      <c r="B70" s="23" t="s">
        <v>13</v>
      </c>
      <c r="C70" s="26">
        <f t="shared" si="0"/>
        <v>2842.15</v>
      </c>
      <c r="D70" s="26">
        <v>1300.02</v>
      </c>
      <c r="E70" s="32">
        <v>973.7</v>
      </c>
      <c r="F70" s="7">
        <v>568.42999999999995</v>
      </c>
      <c r="G70" s="14">
        <f t="shared" si="3"/>
        <v>-30.479396557786558</v>
      </c>
      <c r="H70" s="16">
        <f t="shared" si="1"/>
        <v>57.175905564449437</v>
      </c>
      <c r="I70" s="16">
        <f t="shared" si="2"/>
        <v>24.220660415530496</v>
      </c>
      <c r="J70" s="28">
        <v>1722.96</v>
      </c>
      <c r="K70" s="64">
        <v>550.71</v>
      </c>
    </row>
    <row r="71" spans="1:11" x14ac:dyDescent="0.15">
      <c r="A71" s="8"/>
      <c r="B71" s="23" t="s">
        <v>14</v>
      </c>
      <c r="C71" s="26">
        <f t="shared" si="0"/>
        <v>2104.35</v>
      </c>
      <c r="D71" s="26">
        <v>920.55</v>
      </c>
      <c r="E71" s="32">
        <v>762.93</v>
      </c>
      <c r="F71" s="7">
        <v>420.87</v>
      </c>
      <c r="G71" s="14">
        <f t="shared" si="3"/>
        <v>-25.95922101226185</v>
      </c>
      <c r="H71" s="16">
        <f t="shared" si="1"/>
        <v>54.681374296100927</v>
      </c>
      <c r="I71" s="16">
        <f t="shared" si="2"/>
        <v>23.813172713664553</v>
      </c>
      <c r="J71" s="28">
        <v>1282.55</v>
      </c>
      <c r="K71" s="64">
        <v>400.89</v>
      </c>
    </row>
    <row r="72" spans="1:11" x14ac:dyDescent="0.15">
      <c r="A72" s="9"/>
      <c r="B72" s="23" t="s">
        <v>15</v>
      </c>
      <c r="C72" s="26">
        <f t="shared" si="0"/>
        <v>2283.4875000000002</v>
      </c>
      <c r="D72" s="26">
        <v>1031.17</v>
      </c>
      <c r="E72" s="32">
        <v>795.62</v>
      </c>
      <c r="F72" s="7">
        <v>456.69749999999999</v>
      </c>
      <c r="G72" s="14">
        <f t="shared" si="3"/>
        <v>8.512723643880534</v>
      </c>
      <c r="H72" s="16">
        <f t="shared" si="1"/>
        <v>56.447101199371588</v>
      </c>
      <c r="I72" s="16">
        <f t="shared" si="2"/>
        <v>34.186742865901387</v>
      </c>
      <c r="J72" s="28">
        <v>1202.24</v>
      </c>
      <c r="K72" s="64">
        <v>624.52</v>
      </c>
    </row>
    <row r="73" spans="1:11" x14ac:dyDescent="0.15">
      <c r="A73" s="2"/>
      <c r="B73" s="25" t="s">
        <v>16</v>
      </c>
      <c r="C73" s="27">
        <f t="shared" si="0"/>
        <v>3142.9624999999996</v>
      </c>
      <c r="D73" s="27">
        <v>1553.76</v>
      </c>
      <c r="E73" s="33">
        <v>960.61</v>
      </c>
      <c r="F73" s="18">
        <v>628.59249999999997</v>
      </c>
      <c r="G73" s="19">
        <f t="shared" si="3"/>
        <v>37.638699576853355</v>
      </c>
      <c r="H73" s="20">
        <f t="shared" si="1"/>
        <v>61.795201183596696</v>
      </c>
      <c r="I73" s="20">
        <f t="shared" si="2"/>
        <v>43.784725398409947</v>
      </c>
      <c r="J73" s="29">
        <v>1413.42</v>
      </c>
      <c r="K73" s="65">
        <v>1100.9100000000001</v>
      </c>
    </row>
    <row r="74" spans="1:11" x14ac:dyDescent="0.15">
      <c r="A74" s="2"/>
      <c r="B74" s="23" t="s">
        <v>17</v>
      </c>
      <c r="C74" s="26">
        <f t="shared" si="0"/>
        <v>3091.7124999999996</v>
      </c>
      <c r="D74" s="26">
        <v>1348.49</v>
      </c>
      <c r="E74" s="32">
        <v>1124.8800000000001</v>
      </c>
      <c r="F74" s="7">
        <v>618.34249999999997</v>
      </c>
      <c r="G74" s="14">
        <f t="shared" si="3"/>
        <v>-1.6306271551124212</v>
      </c>
      <c r="H74" s="16">
        <f t="shared" si="1"/>
        <v>54.52035077647097</v>
      </c>
      <c r="I74" s="16">
        <f t="shared" si="2"/>
        <v>37.690681135454867</v>
      </c>
      <c r="J74" s="28">
        <v>1541.11</v>
      </c>
      <c r="K74" s="64">
        <v>932.23</v>
      </c>
    </row>
    <row r="75" spans="1:11" x14ac:dyDescent="0.15">
      <c r="A75" s="8"/>
      <c r="B75" s="23" t="s">
        <v>18</v>
      </c>
      <c r="C75" s="26">
        <f t="shared" si="0"/>
        <v>3337.1000000000004</v>
      </c>
      <c r="D75" s="26">
        <v>1536.95</v>
      </c>
      <c r="E75" s="32">
        <v>1132.73</v>
      </c>
      <c r="F75" s="7">
        <v>667.42</v>
      </c>
      <c r="G75" s="14">
        <f t="shared" si="3"/>
        <v>7.93694433101399</v>
      </c>
      <c r="H75" s="16">
        <f t="shared" si="1"/>
        <v>57.570570255611152</v>
      </c>
      <c r="I75" s="16">
        <f t="shared" si="2"/>
        <v>35.212459920290065</v>
      </c>
      <c r="J75" s="28">
        <v>1729.56</v>
      </c>
      <c r="K75" s="64">
        <v>940.06</v>
      </c>
    </row>
    <row r="76" spans="1:11" x14ac:dyDescent="0.15">
      <c r="A76" s="9"/>
      <c r="B76" s="23" t="s">
        <v>19</v>
      </c>
      <c r="C76" s="26">
        <f t="shared" si="0"/>
        <v>2201.15</v>
      </c>
      <c r="D76" s="26">
        <v>907.28</v>
      </c>
      <c r="E76" s="32">
        <v>853.64</v>
      </c>
      <c r="F76" s="7">
        <v>440.23</v>
      </c>
      <c r="G76" s="14">
        <f t="shared" si="3"/>
        <v>-34.040034760720388</v>
      </c>
      <c r="H76" s="16">
        <f t="shared" si="1"/>
        <v>51.523067487449737</v>
      </c>
      <c r="I76" s="16">
        <f t="shared" si="2"/>
        <v>37.168071235490537</v>
      </c>
      <c r="J76" s="28">
        <v>1106.3699999999999</v>
      </c>
      <c r="K76" s="64">
        <v>654.5</v>
      </c>
    </row>
    <row r="77" spans="1:11" x14ac:dyDescent="0.15">
      <c r="A77" s="2"/>
      <c r="B77" s="23" t="s">
        <v>20</v>
      </c>
      <c r="C77" s="26">
        <f t="shared" si="0"/>
        <v>2282.1499999999996</v>
      </c>
      <c r="D77" s="26">
        <v>1104.32</v>
      </c>
      <c r="E77" s="32">
        <v>721.4</v>
      </c>
      <c r="F77" s="7">
        <v>456.43</v>
      </c>
      <c r="G77" s="14">
        <f t="shared" si="3"/>
        <v>3.6798946005496873</v>
      </c>
      <c r="H77" s="16">
        <f t="shared" si="1"/>
        <v>60.486821637490962</v>
      </c>
      <c r="I77" s="16">
        <f t="shared" si="2"/>
        <v>48.549613303244755</v>
      </c>
      <c r="J77" s="28">
        <v>939.3</v>
      </c>
      <c r="K77" s="64">
        <v>886.38</v>
      </c>
    </row>
    <row r="78" spans="1:11" x14ac:dyDescent="0.15">
      <c r="A78" s="2"/>
      <c r="B78" s="25" t="s">
        <v>21</v>
      </c>
      <c r="C78" s="27">
        <f t="shared" si="0"/>
        <v>2482.1750000000002</v>
      </c>
      <c r="D78" s="27">
        <v>1169.99</v>
      </c>
      <c r="E78" s="33">
        <v>815.75</v>
      </c>
      <c r="F78" s="18">
        <v>496.435</v>
      </c>
      <c r="G78" s="19">
        <f t="shared" si="3"/>
        <v>8.7647612996516671</v>
      </c>
      <c r="H78" s="20">
        <f t="shared" si="1"/>
        <v>58.91959672464673</v>
      </c>
      <c r="I78" s="20">
        <f t="shared" si="2"/>
        <v>35.253356431355563</v>
      </c>
      <c r="J78" s="29">
        <v>1285.6600000000001</v>
      </c>
      <c r="K78" s="65">
        <v>700.04</v>
      </c>
    </row>
    <row r="79" spans="1:11" x14ac:dyDescent="0.15">
      <c r="A79" s="8"/>
      <c r="B79" s="23" t="s">
        <v>22</v>
      </c>
      <c r="C79" s="26">
        <f t="shared" si="0"/>
        <v>1933.8125</v>
      </c>
      <c r="D79" s="26">
        <v>952.51</v>
      </c>
      <c r="E79" s="32">
        <v>594.54</v>
      </c>
      <c r="F79" s="7">
        <v>386.76249999999999</v>
      </c>
      <c r="G79" s="14">
        <f t="shared" si="3"/>
        <v>-22.09201607461199</v>
      </c>
      <c r="H79" s="16">
        <f t="shared" si="1"/>
        <v>61.569438608965456</v>
      </c>
      <c r="I79" s="16">
        <f t="shared" si="2"/>
        <v>31.488962864807213</v>
      </c>
      <c r="J79" s="28">
        <v>1059.8599999999999</v>
      </c>
      <c r="K79" s="64">
        <v>487.15</v>
      </c>
    </row>
    <row r="80" spans="1:11" x14ac:dyDescent="0.15">
      <c r="A80" s="9"/>
      <c r="B80" s="23" t="s">
        <v>23</v>
      </c>
      <c r="C80" s="26">
        <f t="shared" si="0"/>
        <v>1780.5500000000002</v>
      </c>
      <c r="D80" s="26">
        <v>967.08</v>
      </c>
      <c r="E80" s="32">
        <v>457.36</v>
      </c>
      <c r="F80" s="7">
        <v>356.11</v>
      </c>
      <c r="G80" s="14">
        <f t="shared" si="3"/>
        <v>-7.9254064186677766</v>
      </c>
      <c r="H80" s="16">
        <f t="shared" si="1"/>
        <v>67.891943500603745</v>
      </c>
      <c r="I80" s="16">
        <f t="shared" si="2"/>
        <v>41.45418550447895</v>
      </c>
      <c r="J80" s="28">
        <v>833.9</v>
      </c>
      <c r="K80" s="64">
        <v>590.49</v>
      </c>
    </row>
    <row r="81" spans="1:11" x14ac:dyDescent="0.15">
      <c r="A81" s="2"/>
      <c r="B81" s="23" t="s">
        <v>24</v>
      </c>
      <c r="C81" s="26">
        <f t="shared" si="0"/>
        <v>2324.9450000000002</v>
      </c>
      <c r="D81" s="26">
        <v>1394</v>
      </c>
      <c r="E81" s="32">
        <v>466</v>
      </c>
      <c r="F81" s="7">
        <v>464.94499999999999</v>
      </c>
      <c r="G81" s="14">
        <f t="shared" si="3"/>
        <v>30.574541574232683</v>
      </c>
      <c r="H81" s="16">
        <f t="shared" si="1"/>
        <v>74.946236559139791</v>
      </c>
      <c r="I81" s="16">
        <f t="shared" si="2"/>
        <v>40.494758064516127</v>
      </c>
      <c r="J81" s="28">
        <v>1106.583897</v>
      </c>
      <c r="K81" s="64">
        <v>753.20249999999999</v>
      </c>
    </row>
    <row r="82" spans="1:11" x14ac:dyDescent="0.15">
      <c r="A82" s="2"/>
      <c r="B82" s="23" t="s">
        <v>25</v>
      </c>
      <c r="C82" s="26">
        <f t="shared" si="0"/>
        <v>2922.49</v>
      </c>
      <c r="D82" s="26">
        <v>1674</v>
      </c>
      <c r="E82" s="32">
        <v>664</v>
      </c>
      <c r="F82" s="7">
        <v>584.49</v>
      </c>
      <c r="G82" s="14">
        <f t="shared" si="3"/>
        <v>25.701468206774763</v>
      </c>
      <c r="H82" s="16">
        <f t="shared" si="1"/>
        <v>71.599657827202734</v>
      </c>
      <c r="I82" s="16">
        <f t="shared" si="2"/>
        <v>40.61636252352438</v>
      </c>
      <c r="J82" s="28">
        <v>1388.5459705000001</v>
      </c>
      <c r="K82" s="64">
        <v>949.61055580000004</v>
      </c>
    </row>
    <row r="83" spans="1:11" x14ac:dyDescent="0.15">
      <c r="A83" s="8"/>
      <c r="B83" s="25" t="s">
        <v>26</v>
      </c>
      <c r="C83" s="27">
        <f t="shared" si="0"/>
        <v>3595.7000000000003</v>
      </c>
      <c r="D83" s="27">
        <v>2140.3000000000002</v>
      </c>
      <c r="E83" s="33">
        <v>736.3</v>
      </c>
      <c r="F83" s="18">
        <v>719.1</v>
      </c>
      <c r="G83" s="19">
        <f t="shared" si="3"/>
        <v>23.035493705709882</v>
      </c>
      <c r="H83" s="20">
        <f t="shared" si="1"/>
        <v>74.403810053535423</v>
      </c>
      <c r="I83" s="20">
        <f t="shared" si="2"/>
        <v>42.133736563999165</v>
      </c>
      <c r="J83" s="29">
        <v>1664.7296109999997</v>
      </c>
      <c r="K83" s="65">
        <v>1212.0190660000001</v>
      </c>
    </row>
    <row r="84" spans="1:11" x14ac:dyDescent="0.15">
      <c r="A84" s="9"/>
      <c r="B84" s="35" t="s">
        <v>27</v>
      </c>
      <c r="C84" s="36">
        <f t="shared" si="0"/>
        <v>3716.2249999999999</v>
      </c>
      <c r="D84" s="37">
        <v>2099</v>
      </c>
      <c r="E84" s="36">
        <v>874</v>
      </c>
      <c r="F84" s="38">
        <v>743.22500000000002</v>
      </c>
      <c r="G84" s="15">
        <f t="shared" si="3"/>
        <v>3.3519203493061127</v>
      </c>
      <c r="H84" s="39">
        <f t="shared" si="1"/>
        <v>70.602085435586943</v>
      </c>
      <c r="I84" s="15">
        <f t="shared" si="2"/>
        <v>34.33467877564749</v>
      </c>
      <c r="J84" s="41">
        <v>1952.13</v>
      </c>
      <c r="K84" s="66">
        <v>1020.77</v>
      </c>
    </row>
    <row r="85" spans="1:11" x14ac:dyDescent="0.15">
      <c r="A85" s="2"/>
      <c r="B85" s="23" t="s">
        <v>28</v>
      </c>
      <c r="C85" s="32">
        <f t="shared" si="0"/>
        <v>3843.2999999999997</v>
      </c>
      <c r="D85" s="34">
        <v>2025</v>
      </c>
      <c r="E85" s="32">
        <v>1049.7</v>
      </c>
      <c r="F85" s="3">
        <v>768.6</v>
      </c>
      <c r="G85" s="16">
        <f t="shared" si="3"/>
        <v>3.4194646449017512</v>
      </c>
      <c r="H85" s="40">
        <f t="shared" si="1"/>
        <v>65.860083910625434</v>
      </c>
      <c r="I85" s="16">
        <f t="shared" si="2"/>
        <v>44.319445799590206</v>
      </c>
      <c r="J85" s="42">
        <v>1712.06</v>
      </c>
      <c r="K85" s="64">
        <v>1362.69</v>
      </c>
    </row>
    <row r="86" spans="1:11" x14ac:dyDescent="0.15">
      <c r="A86" s="2"/>
      <c r="B86" s="23" t="s">
        <v>29</v>
      </c>
      <c r="C86" s="32">
        <f t="shared" si="0"/>
        <v>3447.4</v>
      </c>
      <c r="D86" s="34">
        <v>1791</v>
      </c>
      <c r="E86" s="32">
        <v>967</v>
      </c>
      <c r="F86" s="3">
        <v>689.4</v>
      </c>
      <c r="G86" s="16">
        <f t="shared" si="3"/>
        <v>-10.301043374183635</v>
      </c>
      <c r="H86" s="40">
        <f t="shared" si="1"/>
        <v>64.938361131254524</v>
      </c>
      <c r="I86" s="16">
        <f t="shared" si="2"/>
        <v>44.343727338651192</v>
      </c>
      <c r="J86" s="42">
        <v>1535</v>
      </c>
      <c r="K86" s="64">
        <v>1223</v>
      </c>
    </row>
    <row r="87" spans="1:11" x14ac:dyDescent="0.15">
      <c r="A87" s="1"/>
      <c r="B87" s="23" t="s">
        <v>32</v>
      </c>
      <c r="C87" s="32">
        <f t="shared" si="0"/>
        <v>1124.4000000000001</v>
      </c>
      <c r="D87" s="42">
        <v>330.1</v>
      </c>
      <c r="E87" s="43">
        <v>392.7</v>
      </c>
      <c r="F87" s="13">
        <v>401.6</v>
      </c>
      <c r="G87" s="16">
        <f t="shared" si="3"/>
        <v>-67.384115565353596</v>
      </c>
      <c r="H87" s="40">
        <f t="shared" si="1"/>
        <v>45.669618151632548</v>
      </c>
      <c r="I87" s="16">
        <f t="shared" si="2"/>
        <v>34.311012728278918</v>
      </c>
      <c r="J87" s="42">
        <v>475</v>
      </c>
      <c r="K87" s="67">
        <v>248</v>
      </c>
    </row>
    <row r="88" spans="1:11" x14ac:dyDescent="0.15">
      <c r="B88" s="50" t="s">
        <v>33</v>
      </c>
      <c r="C88" s="51">
        <f t="shared" si="0"/>
        <v>2408</v>
      </c>
      <c r="D88" s="52">
        <v>1268</v>
      </c>
      <c r="E88" s="51">
        <v>648</v>
      </c>
      <c r="F88" s="53">
        <v>492</v>
      </c>
      <c r="G88" s="20">
        <f>+C88/C87*100-100</f>
        <v>114.15866239772322</v>
      </c>
      <c r="H88" s="54">
        <f t="shared" si="1"/>
        <v>66.179540709812116</v>
      </c>
      <c r="I88" s="55">
        <f t="shared" si="2"/>
        <v>61.273486430062633</v>
      </c>
      <c r="J88" s="52">
        <v>742</v>
      </c>
      <c r="K88" s="51">
        <v>1174</v>
      </c>
    </row>
    <row r="89" spans="1:11" x14ac:dyDescent="0.15">
      <c r="B89" s="45" t="s">
        <v>35</v>
      </c>
      <c r="C89" s="56">
        <v>3034.1</v>
      </c>
      <c r="D89" s="56">
        <v>1704.83</v>
      </c>
      <c r="E89" s="56">
        <v>788.9</v>
      </c>
      <c r="F89" s="56">
        <v>540.37</v>
      </c>
      <c r="G89" s="57">
        <v>25.995598189443967</v>
      </c>
      <c r="H89" s="58">
        <v>68.364658563677708</v>
      </c>
      <c r="I89" s="59">
        <v>60.466850861961809</v>
      </c>
      <c r="J89" s="68">
        <v>985.84</v>
      </c>
      <c r="K89" s="56">
        <v>1507.88</v>
      </c>
    </row>
    <row r="90" spans="1:11" x14ac:dyDescent="0.15">
      <c r="B90" s="49" t="s">
        <v>41</v>
      </c>
      <c r="C90" s="44">
        <v>3103</v>
      </c>
      <c r="D90" s="44">
        <v>1730</v>
      </c>
      <c r="E90" s="44">
        <v>779</v>
      </c>
      <c r="F90" s="44">
        <v>593</v>
      </c>
      <c r="G90" s="46">
        <f>+C90/C89*100-100</f>
        <v>2.2708546191621934</v>
      </c>
      <c r="H90" s="60">
        <f>+D90/(D90+E90)*100</f>
        <v>68.951773614986038</v>
      </c>
      <c r="I90" s="17">
        <f>+K90/(D90+E90)*100</f>
        <v>57.273814268632918</v>
      </c>
      <c r="J90" s="63">
        <v>1072</v>
      </c>
      <c r="K90" s="44">
        <v>1437</v>
      </c>
    </row>
    <row r="91" spans="1:11" x14ac:dyDescent="0.15">
      <c r="B91" s="49" t="s">
        <v>91</v>
      </c>
      <c r="C91" s="44">
        <v>2785</v>
      </c>
      <c r="D91" s="80">
        <v>1261.04</v>
      </c>
      <c r="E91" s="44">
        <v>948.29</v>
      </c>
      <c r="F91" s="80">
        <v>575.66999999999996</v>
      </c>
      <c r="G91" s="17">
        <v>-10.269834877164712</v>
      </c>
      <c r="H91" s="40">
        <v>57.077937655307267</v>
      </c>
      <c r="I91" s="16">
        <v>49.855838647915881</v>
      </c>
      <c r="J91" s="80">
        <v>1107.8399999999999</v>
      </c>
      <c r="K91" s="44">
        <v>1101.48</v>
      </c>
    </row>
    <row r="92" spans="1:11" x14ac:dyDescent="0.15">
      <c r="B92" s="47" t="s">
        <v>96</v>
      </c>
      <c r="C92" s="51">
        <f>D92+E92+F92</f>
        <v>3278.8500000000004</v>
      </c>
      <c r="D92" s="51">
        <v>1556.03</v>
      </c>
      <c r="E92" s="51">
        <v>1075.3499999999999</v>
      </c>
      <c r="F92" s="51">
        <v>647.47</v>
      </c>
      <c r="G92" s="241">
        <f t="shared" ref="G92" si="4">+C92/C91*100-100</f>
        <v>17.732495511669669</v>
      </c>
      <c r="H92" s="61">
        <f>+D92/(D92+E92)*100</f>
        <v>59.133610500953871</v>
      </c>
      <c r="I92" s="55">
        <f>+K92/(D92+E92)*100</f>
        <v>48.565391543600697</v>
      </c>
      <c r="J92" s="69">
        <v>1353.46</v>
      </c>
      <c r="K92" s="51">
        <v>1277.94</v>
      </c>
    </row>
    <row r="93" spans="1:11" x14ac:dyDescent="0.15">
      <c r="B93" s="289" t="s">
        <v>109</v>
      </c>
      <c r="C93" s="56">
        <f>D93+E93+F93</f>
        <v>3400</v>
      </c>
      <c r="D93" s="290">
        <v>1500</v>
      </c>
      <c r="E93" s="56">
        <v>1200</v>
      </c>
      <c r="F93" s="290">
        <v>700</v>
      </c>
      <c r="G93" s="15">
        <f>+C93/C92*100-100</f>
        <v>3.694893026518443</v>
      </c>
      <c r="H93" s="39">
        <f>+D93/(D93+E93)*100</f>
        <v>55.555555555555557</v>
      </c>
      <c r="I93" s="15">
        <f>+K93/(D93+E93)*100</f>
        <v>40.74074074074074</v>
      </c>
      <c r="J93" s="290">
        <v>1600</v>
      </c>
      <c r="K93" s="56">
        <v>1100</v>
      </c>
    </row>
    <row r="94" spans="1:11" x14ac:dyDescent="0.15">
      <c r="B94" s="291" t="s">
        <v>99</v>
      </c>
      <c r="C94" s="51">
        <f>D94+E94+F94</f>
        <v>3200</v>
      </c>
      <c r="D94" s="51">
        <v>1400</v>
      </c>
      <c r="E94" s="51">
        <v>1100</v>
      </c>
      <c r="F94" s="51">
        <v>700</v>
      </c>
      <c r="G94" s="20">
        <f>+C94/C93*100-100</f>
        <v>-5.8823529411764781</v>
      </c>
      <c r="H94" s="292">
        <f>+D94/(D94+E94)*100</f>
        <v>56.000000000000007</v>
      </c>
      <c r="I94" s="20">
        <f>+K94/(D94+E94)*100</f>
        <v>40</v>
      </c>
      <c r="J94" s="51">
        <v>1500</v>
      </c>
      <c r="K94" s="51">
        <v>1000</v>
      </c>
    </row>
  </sheetData>
  <mergeCells count="2">
    <mergeCell ref="J1:L1"/>
    <mergeCell ref="L2:M2"/>
  </mergeCells>
  <phoneticPr fontId="3"/>
  <printOptions horizontalCentered="1" verticalCentered="1"/>
  <pageMargins left="0" right="0" top="0.26" bottom="0" header="0" footer="0"/>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83"/>
  <sheetViews>
    <sheetView tabSelected="1" view="pageBreakPreview" zoomScale="90" zoomScaleNormal="90" zoomScaleSheetLayoutView="90" workbookViewId="0"/>
  </sheetViews>
  <sheetFormatPr defaultRowHeight="13.5" x14ac:dyDescent="0.15"/>
  <cols>
    <col min="1" max="1" width="2.75" customWidth="1"/>
    <col min="2" max="2" width="12.875" customWidth="1"/>
    <col min="3" max="4" width="16.625" customWidth="1"/>
    <col min="5" max="5" width="14.625" customWidth="1"/>
    <col min="6" max="6" width="16.5" customWidth="1"/>
    <col min="7" max="7" width="14.625" customWidth="1"/>
    <col min="8" max="8" width="13.25" customWidth="1"/>
    <col min="9" max="9" width="15.375" customWidth="1"/>
    <col min="10" max="12" width="14.625" customWidth="1"/>
    <col min="13" max="13" width="6.375" customWidth="1"/>
    <col min="14" max="14" width="4.75" customWidth="1"/>
    <col min="15" max="15" width="9.875" bestFit="1" customWidth="1"/>
    <col min="27" max="27" width="9.875" bestFit="1" customWidth="1"/>
  </cols>
  <sheetData>
    <row r="1" spans="1:13" ht="27.75" customHeight="1" x14ac:dyDescent="0.25">
      <c r="B1" s="71" t="s">
        <v>105</v>
      </c>
      <c r="H1" s="251"/>
      <c r="I1" s="251"/>
      <c r="J1" s="311" t="s">
        <v>31</v>
      </c>
      <c r="K1" s="312"/>
      <c r="L1" s="312"/>
    </row>
    <row r="2" spans="1:13" ht="15" customHeight="1" x14ac:dyDescent="0.15">
      <c r="B2" s="5"/>
      <c r="K2" s="314">
        <v>42349</v>
      </c>
      <c r="L2" s="314"/>
      <c r="M2" s="72"/>
    </row>
    <row r="3" spans="1:13" ht="14.25" x14ac:dyDescent="0.15">
      <c r="A3" s="73"/>
      <c r="B3" s="5" t="s">
        <v>104</v>
      </c>
      <c r="C3" s="5"/>
      <c r="D3" s="5"/>
      <c r="L3" s="10"/>
    </row>
    <row r="4" spans="1:13" ht="14.25" x14ac:dyDescent="0.15">
      <c r="A4" s="73"/>
      <c r="B4" s="5"/>
      <c r="C4" s="5"/>
      <c r="D4" s="5"/>
    </row>
    <row r="5" spans="1:13" ht="14.25" x14ac:dyDescent="0.15">
      <c r="A5" s="5"/>
      <c r="B5" s="74"/>
      <c r="C5" s="5"/>
      <c r="D5" s="5"/>
    </row>
    <row r="6" spans="1:13" s="75" customFormat="1" ht="14.25" x14ac:dyDescent="0.15">
      <c r="A6" s="73"/>
      <c r="B6" s="5"/>
      <c r="C6" s="73"/>
    </row>
    <row r="53" spans="1:14" x14ac:dyDescent="0.15">
      <c r="A53" s="1"/>
      <c r="B53" s="1"/>
    </row>
    <row r="54" spans="1:14" x14ac:dyDescent="0.15">
      <c r="A54" s="4"/>
      <c r="B54" s="76" t="s">
        <v>0</v>
      </c>
      <c r="C54" s="12" t="s">
        <v>1</v>
      </c>
      <c r="D54" s="77" t="s">
        <v>3</v>
      </c>
      <c r="E54" s="11" t="s">
        <v>4</v>
      </c>
      <c r="F54" s="11" t="s">
        <v>6</v>
      </c>
      <c r="G54" s="6" t="s">
        <v>2</v>
      </c>
      <c r="H54" s="6" t="s">
        <v>5</v>
      </c>
      <c r="I54" s="6" t="s">
        <v>34</v>
      </c>
      <c r="J54" s="78"/>
    </row>
    <row r="55" spans="1:14" x14ac:dyDescent="0.15">
      <c r="A55" s="2"/>
      <c r="B55" s="79" t="s">
        <v>42</v>
      </c>
      <c r="C55" s="7">
        <v>2324.6800000000003</v>
      </c>
      <c r="D55" s="7">
        <v>1394.0500000000002</v>
      </c>
      <c r="E55" s="7">
        <v>465.63000000000005</v>
      </c>
      <c r="F55" s="7">
        <v>464.89</v>
      </c>
      <c r="G55" s="14"/>
      <c r="H55" s="15">
        <v>74.959805993343124</v>
      </c>
      <c r="I55" s="16">
        <v>40.497814198835314</v>
      </c>
      <c r="J55" s="80"/>
      <c r="K55" s="81"/>
      <c r="L55" s="81"/>
      <c r="M55" s="81"/>
      <c r="N55" s="81"/>
    </row>
    <row r="56" spans="1:14" x14ac:dyDescent="0.15">
      <c r="A56" s="2"/>
      <c r="B56" s="79" t="s">
        <v>43</v>
      </c>
      <c r="C56" s="7">
        <v>2922.64</v>
      </c>
      <c r="D56" s="7">
        <v>1673.95</v>
      </c>
      <c r="E56" s="7">
        <v>664.08</v>
      </c>
      <c r="F56" s="7">
        <v>584.48000000000013</v>
      </c>
      <c r="G56" s="14">
        <v>25.722249944078325</v>
      </c>
      <c r="H56" s="16">
        <v>71.594763246923776</v>
      </c>
      <c r="I56" s="16">
        <v>40.613064509920491</v>
      </c>
      <c r="J56" s="80"/>
      <c r="K56" s="81"/>
      <c r="L56" s="81"/>
      <c r="M56" s="81"/>
      <c r="N56" s="81"/>
    </row>
    <row r="57" spans="1:14" x14ac:dyDescent="0.15">
      <c r="A57" s="2"/>
      <c r="B57" s="79" t="s">
        <v>44</v>
      </c>
      <c r="C57" s="7">
        <v>3595.88</v>
      </c>
      <c r="D57" s="7">
        <v>2140.3200000000002</v>
      </c>
      <c r="E57" s="7">
        <v>736.31999999999994</v>
      </c>
      <c r="F57" s="7">
        <v>719.11</v>
      </c>
      <c r="G57" s="14">
        <v>23.035337913667099</v>
      </c>
      <c r="H57" s="16">
        <v>74.402177502615856</v>
      </c>
      <c r="I57" s="16">
        <v>42.130017485373813</v>
      </c>
      <c r="J57" s="80"/>
      <c r="K57" s="81"/>
      <c r="L57" s="81"/>
      <c r="M57" s="81"/>
      <c r="N57" s="81"/>
    </row>
    <row r="58" spans="1:14" x14ac:dyDescent="0.15">
      <c r="A58" s="8"/>
      <c r="B58" s="79" t="s">
        <v>45</v>
      </c>
      <c r="C58" s="7">
        <v>3716.16</v>
      </c>
      <c r="D58" s="7">
        <v>2099.3200000000002</v>
      </c>
      <c r="E58" s="7">
        <v>873.55000000000007</v>
      </c>
      <c r="F58" s="7">
        <v>743.17000000000007</v>
      </c>
      <c r="G58" s="14">
        <v>3.3449392082049556</v>
      </c>
      <c r="H58" s="16">
        <v>70.614986662899312</v>
      </c>
      <c r="I58" s="16">
        <v>34.334036348224465</v>
      </c>
      <c r="J58" s="80"/>
      <c r="K58" s="81"/>
      <c r="L58" s="81"/>
      <c r="M58" s="81"/>
      <c r="N58" s="81"/>
    </row>
    <row r="59" spans="1:14" x14ac:dyDescent="0.15">
      <c r="A59" s="9"/>
      <c r="B59" s="79" t="s">
        <v>46</v>
      </c>
      <c r="C59" s="7">
        <v>3843.39</v>
      </c>
      <c r="D59" s="7">
        <v>2024.9700000000003</v>
      </c>
      <c r="E59" s="7">
        <v>1049.67</v>
      </c>
      <c r="F59" s="7">
        <v>768.64</v>
      </c>
      <c r="G59" s="14">
        <v>3.4236954275381093</v>
      </c>
      <c r="H59" s="16">
        <v>65.859536602182985</v>
      </c>
      <c r="I59" s="16">
        <v>44.317782663561736</v>
      </c>
      <c r="J59" s="80"/>
      <c r="K59" s="81"/>
      <c r="L59" s="81"/>
      <c r="M59" s="81"/>
      <c r="N59" s="81"/>
    </row>
    <row r="60" spans="1:14" x14ac:dyDescent="0.15">
      <c r="A60" s="9"/>
      <c r="B60" s="79" t="s">
        <v>47</v>
      </c>
      <c r="C60" s="7">
        <v>3447.28</v>
      </c>
      <c r="D60" s="7">
        <v>1791.0200000000002</v>
      </c>
      <c r="E60" s="7">
        <v>966.72000000000014</v>
      </c>
      <c r="F60" s="7">
        <v>689.40999999999985</v>
      </c>
      <c r="G60" s="14">
        <v>-10.306266082807102</v>
      </c>
      <c r="H60" s="16">
        <v>64.943795779244326</v>
      </c>
      <c r="I60" s="16">
        <v>44.33316411632461</v>
      </c>
      <c r="J60" s="80"/>
      <c r="K60" s="81"/>
      <c r="L60" s="81"/>
      <c r="M60" s="81"/>
      <c r="N60" s="81"/>
    </row>
    <row r="61" spans="1:14" x14ac:dyDescent="0.15">
      <c r="A61" s="9"/>
      <c r="B61" s="79" t="s">
        <v>48</v>
      </c>
      <c r="C61" s="7">
        <v>1124.4100000000001</v>
      </c>
      <c r="D61" s="7">
        <v>330.13</v>
      </c>
      <c r="E61" s="7">
        <v>392.76000000000005</v>
      </c>
      <c r="F61" s="7">
        <v>401.59999999999997</v>
      </c>
      <c r="G61" s="14">
        <v>-67.382690120906915</v>
      </c>
      <c r="H61" s="16">
        <v>45.669345802149763</v>
      </c>
      <c r="I61" s="16">
        <v>34.328440798483825</v>
      </c>
      <c r="J61" s="80"/>
    </row>
    <row r="62" spans="1:14" x14ac:dyDescent="0.15">
      <c r="A62" s="9"/>
      <c r="B62" s="82" t="s">
        <v>49</v>
      </c>
      <c r="C62" s="7">
        <v>2408.09</v>
      </c>
      <c r="D62" s="7">
        <v>1267.9100000000001</v>
      </c>
      <c r="E62" s="7">
        <v>647.79</v>
      </c>
      <c r="F62" s="7">
        <v>492.40000000000009</v>
      </c>
      <c r="G62" s="14">
        <v>114.16476196405227</v>
      </c>
      <c r="H62" s="16">
        <v>66.185551942120071</v>
      </c>
      <c r="I62" s="16">
        <v>61.289143859392702</v>
      </c>
      <c r="J62" s="80"/>
    </row>
    <row r="63" spans="1:14" x14ac:dyDescent="0.15">
      <c r="A63" s="9"/>
      <c r="B63" s="83" t="s">
        <v>50</v>
      </c>
      <c r="C63" s="7">
        <v>3034.0800000000004</v>
      </c>
      <c r="D63" s="7">
        <v>1704.83</v>
      </c>
      <c r="E63" s="7">
        <v>788.9</v>
      </c>
      <c r="F63" s="7">
        <v>540.37000000000012</v>
      </c>
      <c r="G63" s="14">
        <v>25.995290873679977</v>
      </c>
      <c r="H63" s="16">
        <v>68.364932710969967</v>
      </c>
      <c r="I63" s="16">
        <v>60.467093338466228</v>
      </c>
      <c r="J63" s="80"/>
    </row>
    <row r="64" spans="1:14" x14ac:dyDescent="0.15">
      <c r="A64" s="9"/>
      <c r="B64" s="83" t="s">
        <v>51</v>
      </c>
      <c r="C64" s="7">
        <v>3103.7499999999995</v>
      </c>
      <c r="D64" s="7">
        <v>1730.93</v>
      </c>
      <c r="E64" s="7">
        <v>779.35</v>
      </c>
      <c r="F64" s="7">
        <v>593.47</v>
      </c>
      <c r="G64" s="14">
        <v>2.2962479565469707</v>
      </c>
      <c r="H64" s="16">
        <v>68.953662539637023</v>
      </c>
      <c r="I64" s="16">
        <v>57.275682393995886</v>
      </c>
      <c r="J64" s="80"/>
    </row>
    <row r="65" spans="1:14" x14ac:dyDescent="0.15">
      <c r="A65" s="9"/>
      <c r="B65" s="262" t="s">
        <v>92</v>
      </c>
      <c r="C65" s="7">
        <v>2785</v>
      </c>
      <c r="D65" s="7">
        <v>1261.04</v>
      </c>
      <c r="E65" s="7">
        <v>948.29</v>
      </c>
      <c r="F65" s="7">
        <v>575.66999999999996</v>
      </c>
      <c r="G65" s="14">
        <v>-10.269834877164712</v>
      </c>
      <c r="H65" s="16">
        <v>57.077937655307267</v>
      </c>
      <c r="I65" s="16">
        <v>49.855838647915881</v>
      </c>
      <c r="J65" s="80"/>
    </row>
    <row r="66" spans="1:14" x14ac:dyDescent="0.15">
      <c r="A66" s="9"/>
      <c r="B66" s="263" t="s">
        <v>97</v>
      </c>
      <c r="C66" s="7">
        <f>D66+E66+F66</f>
        <v>3278.8500000000004</v>
      </c>
      <c r="D66" s="7">
        <v>1556.03</v>
      </c>
      <c r="E66" s="7">
        <v>1075.3499999999999</v>
      </c>
      <c r="F66" s="7">
        <v>647.47</v>
      </c>
      <c r="G66" s="14">
        <f>C66/C65*100-100</f>
        <v>17.732495511669669</v>
      </c>
      <c r="H66" s="16">
        <f>D66/(D66+E66)*100</f>
        <v>59.133610500953871</v>
      </c>
      <c r="I66" s="16">
        <v>48.56502242152466</v>
      </c>
      <c r="J66" s="80"/>
    </row>
    <row r="67" spans="1:14" x14ac:dyDescent="0.15">
      <c r="A67" s="9"/>
      <c r="B67" s="293" t="s">
        <v>107</v>
      </c>
      <c r="C67" s="7">
        <f>D67+E67+F67</f>
        <v>3400</v>
      </c>
      <c r="D67" s="7">
        <v>1500</v>
      </c>
      <c r="E67" s="7">
        <v>1200</v>
      </c>
      <c r="F67" s="7">
        <v>700</v>
      </c>
      <c r="G67" s="14">
        <f>C67/C66*100-100</f>
        <v>3.694893026518443</v>
      </c>
      <c r="H67" s="16">
        <f>D67/(D67+E67)*100</f>
        <v>55.555555555555557</v>
      </c>
      <c r="I67" s="16">
        <f>総括推移表!AD20</f>
        <v>40.74074074074074</v>
      </c>
      <c r="J67" s="80"/>
    </row>
    <row r="68" spans="1:14" x14ac:dyDescent="0.15">
      <c r="A68" s="9"/>
      <c r="B68" s="293" t="s">
        <v>100</v>
      </c>
      <c r="C68" s="7">
        <f>D68+E68+F68</f>
        <v>3200</v>
      </c>
      <c r="D68" s="7">
        <v>1400</v>
      </c>
      <c r="E68" s="7">
        <v>1100</v>
      </c>
      <c r="F68" s="7">
        <v>700</v>
      </c>
      <c r="G68" s="14">
        <f>C68/C67*100-100</f>
        <v>-5.8823529411764781</v>
      </c>
      <c r="H68" s="16">
        <f>D68/(D68+E68)*100</f>
        <v>56.000000000000007</v>
      </c>
      <c r="I68" s="16">
        <f>総括推移表!AD22</f>
        <v>0</v>
      </c>
      <c r="J68" s="80"/>
    </row>
    <row r="69" spans="1:14" x14ac:dyDescent="0.15">
      <c r="A69" s="2"/>
      <c r="B69" s="83"/>
      <c r="C69" s="7"/>
      <c r="D69" s="7"/>
      <c r="E69" s="7"/>
      <c r="F69" s="7"/>
      <c r="G69" s="14"/>
      <c r="H69" s="16"/>
      <c r="I69" s="16"/>
      <c r="J69" s="80"/>
    </row>
    <row r="70" spans="1:14" x14ac:dyDescent="0.15">
      <c r="A70" s="2"/>
      <c r="B70" s="79" t="s">
        <v>52</v>
      </c>
      <c r="C70" s="7">
        <v>2344.15</v>
      </c>
      <c r="D70" s="7">
        <v>1378.26</v>
      </c>
      <c r="E70" s="7">
        <v>496.99</v>
      </c>
      <c r="F70" s="7">
        <v>468.78000000000009</v>
      </c>
      <c r="G70" s="14"/>
      <c r="H70" s="16">
        <v>73.495440729483292</v>
      </c>
      <c r="I70" s="16">
        <v>36.983415986775448</v>
      </c>
      <c r="J70" s="80"/>
      <c r="K70" s="81"/>
      <c r="L70" s="81"/>
      <c r="M70" s="81"/>
      <c r="N70" s="81"/>
    </row>
    <row r="71" spans="1:14" x14ac:dyDescent="0.15">
      <c r="A71" s="2"/>
      <c r="B71" s="79" t="s">
        <v>53</v>
      </c>
      <c r="C71" s="7">
        <v>3093.69</v>
      </c>
      <c r="D71" s="7">
        <v>1784.85</v>
      </c>
      <c r="E71" s="7">
        <v>690.0200000000001</v>
      </c>
      <c r="F71" s="7">
        <v>618.68000000000006</v>
      </c>
      <c r="G71" s="14">
        <v>31.974916280954723</v>
      </c>
      <c r="H71" s="16">
        <v>72.117191193286274</v>
      </c>
      <c r="I71" s="16">
        <v>41.746635258370944</v>
      </c>
      <c r="J71" s="80"/>
      <c r="K71" s="81"/>
      <c r="L71" s="81"/>
      <c r="M71" s="81"/>
      <c r="N71" s="81"/>
    </row>
    <row r="72" spans="1:14" x14ac:dyDescent="0.15">
      <c r="A72" s="2"/>
      <c r="B72" s="79" t="s">
        <v>54</v>
      </c>
      <c r="C72" s="7">
        <v>3587.2200000000003</v>
      </c>
      <c r="D72" s="7">
        <v>2131.3100000000004</v>
      </c>
      <c r="E72" s="7">
        <v>738.41000000000008</v>
      </c>
      <c r="F72" s="7">
        <v>717.38000000000011</v>
      </c>
      <c r="G72" s="14">
        <v>15.952794236009415</v>
      </c>
      <c r="H72" s="16">
        <v>74.267624234694765</v>
      </c>
      <c r="I72" s="16">
        <v>40.698383494147613</v>
      </c>
      <c r="J72" s="80"/>
      <c r="K72" s="81"/>
      <c r="L72" s="81"/>
      <c r="M72" s="81"/>
      <c r="N72" s="81"/>
    </row>
    <row r="73" spans="1:14" x14ac:dyDescent="0.15">
      <c r="A73" s="9"/>
      <c r="B73" s="79" t="s">
        <v>55</v>
      </c>
      <c r="C73" s="7">
        <v>3935.4</v>
      </c>
      <c r="D73" s="7">
        <v>2187.33</v>
      </c>
      <c r="E73" s="7">
        <v>960.92</v>
      </c>
      <c r="F73" s="7">
        <v>787.03</v>
      </c>
      <c r="G73" s="14">
        <v>9.7061234047535407</v>
      </c>
      <c r="H73" s="16">
        <v>69.476763576417682</v>
      </c>
      <c r="I73" s="16">
        <v>39.279735983660977</v>
      </c>
      <c r="J73" s="80"/>
      <c r="K73" s="81"/>
      <c r="L73" s="81"/>
      <c r="M73" s="81"/>
      <c r="N73" s="81"/>
    </row>
    <row r="74" spans="1:14" x14ac:dyDescent="0.15">
      <c r="A74" s="9"/>
      <c r="B74" s="79" t="s">
        <v>56</v>
      </c>
      <c r="C74" s="7">
        <v>3934.29</v>
      </c>
      <c r="D74" s="7">
        <v>2080.38</v>
      </c>
      <c r="E74" s="7">
        <v>1066.9699999999998</v>
      </c>
      <c r="F74" s="7">
        <v>786.82000000000016</v>
      </c>
      <c r="G74" s="14">
        <v>-2.8205519134016921E-2</v>
      </c>
      <c r="H74" s="16">
        <v>66.098366906017674</v>
      </c>
      <c r="I74" s="16">
        <v>42.184342632013724</v>
      </c>
      <c r="J74" s="80"/>
      <c r="K74" s="81"/>
      <c r="L74" s="81"/>
      <c r="M74" s="81"/>
      <c r="N74" s="81"/>
    </row>
    <row r="75" spans="1:14" x14ac:dyDescent="0.15">
      <c r="A75" s="2"/>
      <c r="B75" s="79" t="s">
        <v>57</v>
      </c>
      <c r="C75" s="7">
        <v>2516.09</v>
      </c>
      <c r="D75" s="7">
        <v>1178.8600000000001</v>
      </c>
      <c r="E75" s="7">
        <v>766.84</v>
      </c>
      <c r="F75" s="7">
        <v>570.36</v>
      </c>
      <c r="G75" s="14">
        <v>-36.047164799747854</v>
      </c>
      <c r="H75" s="16">
        <v>60.586717649840161</v>
      </c>
      <c r="I75" s="16">
        <v>43.567485892256933</v>
      </c>
      <c r="J75" s="80"/>
      <c r="K75" s="81"/>
      <c r="L75" s="81"/>
      <c r="M75" s="81"/>
      <c r="N75" s="81"/>
    </row>
    <row r="76" spans="1:14" x14ac:dyDescent="0.15">
      <c r="A76" s="2"/>
      <c r="B76" s="79" t="s">
        <v>58</v>
      </c>
      <c r="C76" s="7">
        <v>1416.12</v>
      </c>
      <c r="D76" s="7">
        <v>541.77</v>
      </c>
      <c r="E76" s="7">
        <v>462.79</v>
      </c>
      <c r="F76" s="7">
        <v>411.58</v>
      </c>
      <c r="G76" s="14">
        <v>-43.717434590972502</v>
      </c>
      <c r="H76" s="16">
        <v>53.932148047862704</v>
      </c>
      <c r="I76" s="16">
        <v>43.92159595436717</v>
      </c>
      <c r="J76" s="80"/>
    </row>
    <row r="77" spans="1:14" x14ac:dyDescent="0.15">
      <c r="A77" s="84"/>
      <c r="B77" s="82" t="s">
        <v>59</v>
      </c>
      <c r="C77" s="7">
        <v>2721.32</v>
      </c>
      <c r="D77" s="7">
        <v>1532.28</v>
      </c>
      <c r="E77" s="7">
        <v>675.22</v>
      </c>
      <c r="F77" s="7">
        <v>513.84</v>
      </c>
      <c r="G77" s="14">
        <v>92.167330452221563</v>
      </c>
      <c r="H77" s="16">
        <v>69.413086415278954</v>
      </c>
      <c r="I77" s="16">
        <v>59.58287277800931</v>
      </c>
      <c r="J77" s="80"/>
    </row>
    <row r="78" spans="1:14" x14ac:dyDescent="0.15">
      <c r="A78" s="84"/>
      <c r="B78" s="83" t="s">
        <v>60</v>
      </c>
      <c r="C78" s="7">
        <v>3166.4000000000005</v>
      </c>
      <c r="D78" s="7">
        <v>1805.8200000000002</v>
      </c>
      <c r="E78" s="7">
        <v>813.64</v>
      </c>
      <c r="F78" s="7">
        <v>546.94999999999993</v>
      </c>
      <c r="G78" s="14">
        <v>16.355298164126243</v>
      </c>
      <c r="H78" s="16">
        <v>68.938636207462608</v>
      </c>
      <c r="I78" s="16">
        <v>61.988348743634184</v>
      </c>
      <c r="J78" s="80"/>
    </row>
    <row r="79" spans="1:14" x14ac:dyDescent="0.15">
      <c r="A79" s="84"/>
      <c r="B79" s="83" t="s">
        <v>61</v>
      </c>
      <c r="C79" s="7">
        <v>2713.64</v>
      </c>
      <c r="D79" s="7">
        <v>1353.38</v>
      </c>
      <c r="E79" s="7">
        <v>775.1400000000001</v>
      </c>
      <c r="F79" s="7">
        <v>585.11999999999989</v>
      </c>
      <c r="G79" s="16">
        <v>-14.298888327438098</v>
      </c>
      <c r="H79" s="16">
        <v>63.583146975363157</v>
      </c>
      <c r="I79" s="16">
        <v>53.599214477665235</v>
      </c>
      <c r="J79" s="80"/>
    </row>
    <row r="80" spans="1:14" x14ac:dyDescent="0.15">
      <c r="A80" s="84"/>
      <c r="B80" s="263" t="s">
        <v>94</v>
      </c>
      <c r="C80" s="85">
        <f t="shared" ref="C80:C83" si="0">D80+E80+F80</f>
        <v>2994.69</v>
      </c>
      <c r="D80" s="85">
        <v>1411.25</v>
      </c>
      <c r="E80" s="85">
        <v>979.89</v>
      </c>
      <c r="F80" s="85">
        <v>603.55000000000007</v>
      </c>
      <c r="G80" s="16">
        <f>C80/C79*100-100</f>
        <v>10.35693754514233</v>
      </c>
      <c r="H80" s="16">
        <f>D80/(D80+E80)*100</f>
        <v>59.019965372165586</v>
      </c>
      <c r="I80" s="16">
        <v>51.017292934362125</v>
      </c>
      <c r="J80" s="80"/>
    </row>
    <row r="81" spans="1:10" x14ac:dyDescent="0.15">
      <c r="A81" s="84"/>
      <c r="B81" s="263" t="s">
        <v>98</v>
      </c>
      <c r="C81" s="85">
        <f t="shared" si="0"/>
        <v>3269.58</v>
      </c>
      <c r="D81" s="85">
        <v>1559.33</v>
      </c>
      <c r="E81" s="85">
        <v>1070.83</v>
      </c>
      <c r="F81" s="85">
        <v>639.41999999999996</v>
      </c>
      <c r="G81" s="16">
        <f>C81/C80*100-100</f>
        <v>9.1792472676637686</v>
      </c>
      <c r="H81" s="16">
        <f>D81/(D81+E81)*100</f>
        <v>59.286507284727932</v>
      </c>
      <c r="I81" s="16">
        <v>47.363278279648384</v>
      </c>
      <c r="J81" s="80"/>
    </row>
    <row r="82" spans="1:10" x14ac:dyDescent="0.15">
      <c r="A82" s="84"/>
      <c r="B82" s="294" t="s">
        <v>108</v>
      </c>
      <c r="C82" s="7">
        <f t="shared" si="0"/>
        <v>3400</v>
      </c>
      <c r="D82" s="7">
        <v>1500</v>
      </c>
      <c r="E82" s="7">
        <v>1200</v>
      </c>
      <c r="F82" s="85">
        <v>700</v>
      </c>
      <c r="G82" s="40">
        <f>C82/C81*100-100</f>
        <v>3.9888915395861204</v>
      </c>
      <c r="H82" s="16">
        <f>D82/(D82+E82)*100</f>
        <v>55.555555555555557</v>
      </c>
      <c r="I82" s="16">
        <f>総括推移表!AD35</f>
        <v>40.74074074074074</v>
      </c>
      <c r="J82" s="80"/>
    </row>
    <row r="83" spans="1:10" x14ac:dyDescent="0.15">
      <c r="B83" s="295" t="s">
        <v>101</v>
      </c>
      <c r="C83" s="7">
        <f t="shared" si="0"/>
        <v>3300</v>
      </c>
      <c r="D83" s="44">
        <v>1400</v>
      </c>
      <c r="E83" s="44">
        <v>1200</v>
      </c>
      <c r="F83" s="44">
        <v>700</v>
      </c>
      <c r="G83" s="40">
        <f>C83/C82*100-100</f>
        <v>-2.941176470588232</v>
      </c>
      <c r="H83" s="16">
        <f>D83/(D83+E83)*100</f>
        <v>53.846153846153847</v>
      </c>
      <c r="I83" s="16">
        <f>総括推移表!AD36</f>
        <v>42.307692307692307</v>
      </c>
    </row>
  </sheetData>
  <mergeCells count="2">
    <mergeCell ref="J1:L1"/>
    <mergeCell ref="K2:L2"/>
  </mergeCells>
  <phoneticPr fontId="3"/>
  <printOptions horizontalCentered="1"/>
  <pageMargins left="0.23" right="0.19" top="0.4" bottom="0.16" header="0.45" footer="0.16"/>
  <pageSetup paperSize="9" scale="81" orientation="landscape" r:id="rId1"/>
  <rowBreaks count="1" manualBreakCount="1">
    <brk id="5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F37"/>
  <sheetViews>
    <sheetView view="pageBreakPreview" zoomScale="90" zoomScaleNormal="90" zoomScaleSheetLayoutView="90" workbookViewId="0">
      <selection activeCell="B2" sqref="B2"/>
    </sheetView>
  </sheetViews>
  <sheetFormatPr defaultRowHeight="13.5" x14ac:dyDescent="0.15"/>
  <cols>
    <col min="1" max="1" width="0.875" customWidth="1"/>
    <col min="2" max="2" width="14.875" style="1" customWidth="1"/>
    <col min="3" max="3" width="6.625" customWidth="1"/>
    <col min="4" max="4" width="8.125" customWidth="1"/>
    <col min="5" max="5" width="7.25" customWidth="1"/>
    <col min="6" max="6" width="6.125" customWidth="1"/>
    <col min="7" max="7" width="8.5" customWidth="1"/>
    <col min="8" max="8" width="7" customWidth="1"/>
    <col min="9" max="9" width="6.625" customWidth="1"/>
    <col min="10" max="10" width="7.75" customWidth="1"/>
    <col min="11" max="11" width="7.125" style="86" customWidth="1"/>
    <col min="12" max="12" width="6.125" customWidth="1"/>
    <col min="13" max="13" width="8.125" customWidth="1"/>
    <col min="14" max="16" width="6.625" customWidth="1"/>
    <col min="17" max="17" width="7.75" customWidth="1"/>
    <col min="18" max="20" width="6.625" customWidth="1"/>
    <col min="21" max="21" width="6.5" customWidth="1"/>
    <col min="22" max="22" width="9.375" bestFit="1" customWidth="1"/>
    <col min="23" max="23" width="7.375" customWidth="1"/>
    <col min="24" max="24" width="6.625" customWidth="1"/>
    <col min="25" max="25" width="9.375" bestFit="1" customWidth="1"/>
    <col min="26" max="26" width="6.625" customWidth="1"/>
    <col min="27" max="27" width="6.875" customWidth="1"/>
    <col min="28" max="28" width="9.375" bestFit="1" customWidth="1"/>
    <col min="29" max="29" width="6.625" customWidth="1"/>
    <col min="30" max="30" width="6.625" style="86" customWidth="1"/>
    <col min="31" max="31" width="7.125" style="86" customWidth="1"/>
    <col min="32" max="32" width="0.875" customWidth="1"/>
  </cols>
  <sheetData>
    <row r="1" spans="2:31" ht="8.25" customHeight="1" x14ac:dyDescent="0.15"/>
    <row r="2" spans="2:31" ht="21" x14ac:dyDescent="0.2">
      <c r="C2" s="87" t="s">
        <v>90</v>
      </c>
      <c r="F2" s="88"/>
      <c r="L2" s="89"/>
      <c r="M2" s="90"/>
      <c r="O2" s="91"/>
      <c r="P2" s="92"/>
      <c r="R2" s="93"/>
      <c r="U2" s="91"/>
      <c r="V2" s="250"/>
      <c r="W2" s="250"/>
      <c r="X2" s="250"/>
      <c r="Y2" s="91"/>
      <c r="Z2" s="91"/>
      <c r="AA2" s="91"/>
      <c r="AB2" s="91"/>
      <c r="AC2" s="315">
        <v>42349</v>
      </c>
      <c r="AD2" s="316"/>
      <c r="AE2" s="316"/>
    </row>
    <row r="3" spans="2:31" ht="9" customHeight="1" thickBot="1" x14ac:dyDescent="0.2">
      <c r="I3" s="5"/>
      <c r="J3" s="5"/>
      <c r="O3" s="5"/>
      <c r="P3" s="91"/>
      <c r="Q3" s="86"/>
      <c r="R3" s="86"/>
      <c r="S3" s="86"/>
      <c r="T3" s="86"/>
      <c r="U3" s="91"/>
      <c r="V3" s="91"/>
      <c r="W3" s="91"/>
      <c r="X3" s="91"/>
      <c r="Y3" s="91"/>
      <c r="Z3" s="91"/>
      <c r="AA3" s="91"/>
      <c r="AB3" s="91"/>
      <c r="AC3" s="91"/>
    </row>
    <row r="4" spans="2:31" ht="17.45" customHeight="1" x14ac:dyDescent="0.15">
      <c r="B4" s="94"/>
      <c r="C4" s="95" t="s">
        <v>62</v>
      </c>
      <c r="D4" s="96"/>
      <c r="E4" s="96"/>
      <c r="F4" s="97"/>
      <c r="G4" s="97"/>
      <c r="H4" s="97"/>
      <c r="I4" s="98"/>
      <c r="J4" s="97"/>
      <c r="K4" s="97"/>
      <c r="L4" s="98"/>
      <c r="M4" s="97"/>
      <c r="N4" s="97"/>
      <c r="O4" s="99"/>
      <c r="P4" s="99"/>
      <c r="Q4" s="100"/>
      <c r="R4" s="101"/>
      <c r="S4" s="99"/>
      <c r="T4" s="102"/>
      <c r="U4" s="103" t="s">
        <v>63</v>
      </c>
      <c r="V4" s="104"/>
      <c r="W4" s="104"/>
      <c r="X4" s="105"/>
      <c r="Y4" s="106"/>
      <c r="Z4" s="105"/>
      <c r="AA4" s="106"/>
      <c r="AB4" s="106"/>
      <c r="AC4" s="106"/>
      <c r="AD4" s="107"/>
      <c r="AE4" s="108"/>
    </row>
    <row r="5" spans="2:31" ht="14.25" x14ac:dyDescent="0.15">
      <c r="B5" s="109"/>
      <c r="C5" s="110" t="s">
        <v>64</v>
      </c>
      <c r="D5" s="111"/>
      <c r="E5" s="112"/>
      <c r="F5" s="113" t="s">
        <v>65</v>
      </c>
      <c r="G5" s="114"/>
      <c r="H5" s="115"/>
      <c r="I5" s="116" t="s">
        <v>66</v>
      </c>
      <c r="J5" s="117" t="s">
        <v>67</v>
      </c>
      <c r="K5" s="118" t="s">
        <v>87</v>
      </c>
      <c r="L5" s="119" t="s">
        <v>68</v>
      </c>
      <c r="M5" s="120"/>
      <c r="N5" s="121"/>
      <c r="O5" s="122" t="s">
        <v>66</v>
      </c>
      <c r="P5" s="122" t="s">
        <v>67</v>
      </c>
      <c r="Q5" s="123" t="s">
        <v>88</v>
      </c>
      <c r="R5" s="124"/>
      <c r="S5" s="125" t="s">
        <v>66</v>
      </c>
      <c r="T5" s="126" t="s">
        <v>67</v>
      </c>
      <c r="U5" s="127" t="s">
        <v>69</v>
      </c>
      <c r="V5" s="128"/>
      <c r="W5" s="128"/>
      <c r="X5" s="129" t="s">
        <v>66</v>
      </c>
      <c r="Y5" s="130"/>
      <c r="Z5" s="130"/>
      <c r="AA5" s="129" t="s">
        <v>67</v>
      </c>
      <c r="AB5" s="130"/>
      <c r="AC5" s="130"/>
      <c r="AD5" s="131" t="s">
        <v>67</v>
      </c>
      <c r="AE5" s="132" t="s">
        <v>70</v>
      </c>
    </row>
    <row r="6" spans="2:31" ht="13.5" customHeight="1" x14ac:dyDescent="0.15">
      <c r="B6" s="109"/>
      <c r="C6" s="133"/>
      <c r="D6" s="111"/>
      <c r="E6" s="134" t="s">
        <v>71</v>
      </c>
      <c r="F6" s="135"/>
      <c r="G6" s="114"/>
      <c r="H6" s="136" t="s">
        <v>71</v>
      </c>
      <c r="I6" s="137" t="s">
        <v>71</v>
      </c>
      <c r="J6" s="138" t="s">
        <v>71</v>
      </c>
      <c r="K6" s="139" t="s">
        <v>72</v>
      </c>
      <c r="L6" s="140"/>
      <c r="M6" s="120"/>
      <c r="N6" s="141" t="s">
        <v>71</v>
      </c>
      <c r="O6" s="142" t="s">
        <v>71</v>
      </c>
      <c r="P6" s="142" t="s">
        <v>71</v>
      </c>
      <c r="Q6" s="143" t="s">
        <v>89</v>
      </c>
      <c r="R6" s="144" t="s">
        <v>71</v>
      </c>
      <c r="S6" s="145" t="s">
        <v>71</v>
      </c>
      <c r="T6" s="146" t="s">
        <v>71</v>
      </c>
      <c r="U6" s="147"/>
      <c r="V6" s="148"/>
      <c r="W6" s="149" t="s">
        <v>73</v>
      </c>
      <c r="X6" s="150"/>
      <c r="Y6" s="151"/>
      <c r="Z6" s="152" t="s">
        <v>74</v>
      </c>
      <c r="AA6" s="150"/>
      <c r="AB6" s="153"/>
      <c r="AC6" s="152" t="s">
        <v>73</v>
      </c>
      <c r="AD6" s="154" t="s">
        <v>72</v>
      </c>
      <c r="AE6" s="155" t="s">
        <v>72</v>
      </c>
    </row>
    <row r="7" spans="2:31" x14ac:dyDescent="0.15">
      <c r="B7" s="156" t="s">
        <v>75</v>
      </c>
      <c r="C7" s="157" t="s">
        <v>76</v>
      </c>
      <c r="D7" s="158" t="s">
        <v>77</v>
      </c>
      <c r="E7" s="158" t="s">
        <v>77</v>
      </c>
      <c r="F7" s="159" t="s">
        <v>76</v>
      </c>
      <c r="G7" s="160" t="s">
        <v>77</v>
      </c>
      <c r="H7" s="160" t="s">
        <v>77</v>
      </c>
      <c r="I7" s="161" t="s">
        <v>77</v>
      </c>
      <c r="J7" s="162" t="s">
        <v>77</v>
      </c>
      <c r="K7" s="163" t="s">
        <v>77</v>
      </c>
      <c r="L7" s="164" t="s">
        <v>76</v>
      </c>
      <c r="M7" s="165" t="s">
        <v>77</v>
      </c>
      <c r="N7" s="165" t="s">
        <v>77</v>
      </c>
      <c r="O7" s="166" t="s">
        <v>77</v>
      </c>
      <c r="P7" s="166" t="s">
        <v>77</v>
      </c>
      <c r="Q7" s="167" t="s">
        <v>77</v>
      </c>
      <c r="R7" s="168" t="s">
        <v>77</v>
      </c>
      <c r="S7" s="169" t="s">
        <v>77</v>
      </c>
      <c r="T7" s="170" t="s">
        <v>77</v>
      </c>
      <c r="U7" s="171" t="s">
        <v>76</v>
      </c>
      <c r="V7" s="172" t="s">
        <v>77</v>
      </c>
      <c r="W7" s="172" t="s">
        <v>77</v>
      </c>
      <c r="X7" s="173" t="s">
        <v>76</v>
      </c>
      <c r="Y7" s="174" t="s">
        <v>77</v>
      </c>
      <c r="Z7" s="175" t="s">
        <v>77</v>
      </c>
      <c r="AA7" s="173" t="s">
        <v>76</v>
      </c>
      <c r="AB7" s="175" t="s">
        <v>77</v>
      </c>
      <c r="AC7" s="175" t="s">
        <v>77</v>
      </c>
      <c r="AD7" s="173" t="s">
        <v>78</v>
      </c>
      <c r="AE7" s="176" t="s">
        <v>78</v>
      </c>
    </row>
    <row r="8" spans="2:31" s="1" customFormat="1" ht="13.5" customHeight="1" x14ac:dyDescent="0.15">
      <c r="B8" s="177" t="s">
        <v>42</v>
      </c>
      <c r="C8" s="178">
        <v>9254</v>
      </c>
      <c r="D8" s="179">
        <v>232468</v>
      </c>
      <c r="E8" s="180"/>
      <c r="F8" s="181">
        <v>5673</v>
      </c>
      <c r="G8" s="179">
        <v>139405</v>
      </c>
      <c r="H8" s="180"/>
      <c r="I8" s="182"/>
      <c r="J8" s="183"/>
      <c r="K8" s="184">
        <v>4.0263800591080576</v>
      </c>
      <c r="L8" s="185">
        <v>3580</v>
      </c>
      <c r="M8" s="186">
        <v>46563</v>
      </c>
      <c r="N8" s="187"/>
      <c r="O8" s="188"/>
      <c r="P8" s="189"/>
      <c r="Q8" s="190">
        <v>46489</v>
      </c>
      <c r="R8" s="187"/>
      <c r="S8" s="188"/>
      <c r="T8" s="191"/>
      <c r="U8" s="192">
        <v>9254</v>
      </c>
      <c r="V8" s="193">
        <v>185973</v>
      </c>
      <c r="W8" s="182"/>
      <c r="X8" s="194">
        <v>6537</v>
      </c>
      <c r="Y8" s="193">
        <v>110651</v>
      </c>
      <c r="Z8" s="188"/>
      <c r="AA8" s="258">
        <v>2717</v>
      </c>
      <c r="AB8" s="259">
        <v>75315</v>
      </c>
      <c r="AC8" s="188"/>
      <c r="AD8" s="196">
        <v>40.497814198835314</v>
      </c>
      <c r="AE8" s="197">
        <v>74.959805993343124</v>
      </c>
    </row>
    <row r="9" spans="2:31" s="1" customFormat="1" x14ac:dyDescent="0.15">
      <c r="B9" s="177" t="s">
        <v>43</v>
      </c>
      <c r="C9" s="181">
        <v>11728</v>
      </c>
      <c r="D9" s="179">
        <v>292264</v>
      </c>
      <c r="E9" s="180">
        <v>25.722249944078325</v>
      </c>
      <c r="F9" s="181">
        <v>6997</v>
      </c>
      <c r="G9" s="179">
        <v>167395</v>
      </c>
      <c r="H9" s="180">
        <v>20.078189448011187</v>
      </c>
      <c r="I9" s="182">
        <v>27.830790032837548</v>
      </c>
      <c r="J9" s="198">
        <v>10.329581342618832</v>
      </c>
      <c r="K9" s="184">
        <v>5.2275600505689006</v>
      </c>
      <c r="L9" s="185">
        <v>4734</v>
      </c>
      <c r="M9" s="186">
        <v>66408</v>
      </c>
      <c r="N9" s="187">
        <v>42.619676567231494</v>
      </c>
      <c r="O9" s="188">
        <v>19.956353055286137</v>
      </c>
      <c r="P9" s="189">
        <v>97.780890592745507</v>
      </c>
      <c r="Q9" s="190">
        <v>58448</v>
      </c>
      <c r="R9" s="187">
        <v>25.724364903525565</v>
      </c>
      <c r="S9" s="188">
        <v>25.724364903525586</v>
      </c>
      <c r="T9" s="189">
        <v>25.724364903525586</v>
      </c>
      <c r="U9" s="199">
        <v>11728</v>
      </c>
      <c r="V9" s="190">
        <v>233809</v>
      </c>
      <c r="W9" s="182">
        <v>25.722013410548843</v>
      </c>
      <c r="X9" s="194">
        <v>7951</v>
      </c>
      <c r="Y9" s="190">
        <v>138848</v>
      </c>
      <c r="Z9" s="188">
        <v>25.482824375739938</v>
      </c>
      <c r="AA9" s="258">
        <v>3776</v>
      </c>
      <c r="AB9" s="260">
        <v>94957</v>
      </c>
      <c r="AC9" s="188">
        <v>26.079798180973246</v>
      </c>
      <c r="AD9" s="196">
        <v>40.613064509920491</v>
      </c>
      <c r="AE9" s="197">
        <v>71.594763246923776</v>
      </c>
    </row>
    <row r="10" spans="2:31" s="1" customFormat="1" x14ac:dyDescent="0.15">
      <c r="B10" s="177" t="s">
        <v>44</v>
      </c>
      <c r="C10" s="181">
        <v>11229</v>
      </c>
      <c r="D10" s="179">
        <v>359588</v>
      </c>
      <c r="E10" s="180">
        <v>23.035337913667099</v>
      </c>
      <c r="F10" s="181">
        <v>6498</v>
      </c>
      <c r="G10" s="179">
        <v>214032</v>
      </c>
      <c r="H10" s="180">
        <v>27.860449834224443</v>
      </c>
      <c r="I10" s="182">
        <v>21.048283921141973</v>
      </c>
      <c r="J10" s="198">
        <v>37.791935176078574</v>
      </c>
      <c r="K10" s="184">
        <v>18.092975324898379</v>
      </c>
      <c r="L10" s="185">
        <v>4730</v>
      </c>
      <c r="M10" s="186">
        <v>73632</v>
      </c>
      <c r="N10" s="187">
        <v>10.878207444886169</v>
      </c>
      <c r="O10" s="188">
        <v>16.99767535880332</v>
      </c>
      <c r="P10" s="189">
        <v>1.8563387631863382</v>
      </c>
      <c r="Q10" s="190">
        <v>71911</v>
      </c>
      <c r="R10" s="187">
        <v>23.03415001368738</v>
      </c>
      <c r="S10" s="188">
        <v>23.03415001368738</v>
      </c>
      <c r="T10" s="189">
        <v>23.03415001368738</v>
      </c>
      <c r="U10" s="199">
        <v>11229</v>
      </c>
      <c r="V10" s="190">
        <v>287669</v>
      </c>
      <c r="W10" s="182">
        <v>23.035896821764773</v>
      </c>
      <c r="X10" s="194">
        <v>7679</v>
      </c>
      <c r="Y10" s="190">
        <v>166468</v>
      </c>
      <c r="Z10" s="188">
        <v>19.892256280248905</v>
      </c>
      <c r="AA10" s="258">
        <v>3549</v>
      </c>
      <c r="AB10" s="260">
        <v>121195</v>
      </c>
      <c r="AC10" s="188">
        <v>27.631454237181043</v>
      </c>
      <c r="AD10" s="196">
        <v>42.130017485373813</v>
      </c>
      <c r="AE10" s="197">
        <v>74.402177502615856</v>
      </c>
    </row>
    <row r="11" spans="2:31" s="1" customFormat="1" x14ac:dyDescent="0.15">
      <c r="B11" s="177" t="s">
        <v>45</v>
      </c>
      <c r="C11" s="181">
        <v>12514</v>
      </c>
      <c r="D11" s="179">
        <v>371616</v>
      </c>
      <c r="E11" s="180">
        <v>3.3449392082049556</v>
      </c>
      <c r="F11" s="181">
        <v>7368</v>
      </c>
      <c r="G11" s="179">
        <v>209932</v>
      </c>
      <c r="H11" s="180">
        <v>-1.9156014053973269</v>
      </c>
      <c r="I11" s="182">
        <v>18.212231922171096</v>
      </c>
      <c r="J11" s="198">
        <v>-27.68355563131205</v>
      </c>
      <c r="K11" s="184">
        <v>11.521370483605441</v>
      </c>
      <c r="L11" s="185">
        <v>5148</v>
      </c>
      <c r="M11" s="186">
        <v>87355</v>
      </c>
      <c r="N11" s="187">
        <v>18.637277270751838</v>
      </c>
      <c r="O11" s="188">
        <v>14.817614409433521</v>
      </c>
      <c r="P11" s="189">
        <v>25.110338517840813</v>
      </c>
      <c r="Q11" s="190">
        <v>74317</v>
      </c>
      <c r="R11" s="187">
        <v>3.3458024502510009</v>
      </c>
      <c r="S11" s="188">
        <v>3.3458024502510009</v>
      </c>
      <c r="T11" s="189">
        <v>3.3458024502510009</v>
      </c>
      <c r="U11" s="199">
        <v>12514</v>
      </c>
      <c r="V11" s="190">
        <v>297291</v>
      </c>
      <c r="W11" s="182">
        <v>3.3448164383371162</v>
      </c>
      <c r="X11" s="194">
        <v>8709</v>
      </c>
      <c r="Y11" s="190">
        <v>195216</v>
      </c>
      <c r="Z11" s="188">
        <v>17.269385107047601</v>
      </c>
      <c r="AA11" s="258">
        <v>3804</v>
      </c>
      <c r="AB11" s="260">
        <v>102072</v>
      </c>
      <c r="AC11" s="188">
        <v>-15.778703741903543</v>
      </c>
      <c r="AD11" s="196">
        <v>34.334036348224465</v>
      </c>
      <c r="AE11" s="197">
        <v>70.614986662899312</v>
      </c>
    </row>
    <row r="12" spans="2:31" s="1" customFormat="1" ht="13.5" customHeight="1" x14ac:dyDescent="0.15">
      <c r="B12" s="177" t="s">
        <v>46</v>
      </c>
      <c r="C12" s="181">
        <v>12669</v>
      </c>
      <c r="D12" s="179">
        <v>384339</v>
      </c>
      <c r="E12" s="180">
        <v>3.4236954275381093</v>
      </c>
      <c r="F12" s="181">
        <v>6887</v>
      </c>
      <c r="G12" s="179">
        <v>202497</v>
      </c>
      <c r="H12" s="180">
        <v>-3.5416230017338957</v>
      </c>
      <c r="I12" s="182">
        <v>-19.791615333169066</v>
      </c>
      <c r="J12" s="198">
        <v>30.46168350961964</v>
      </c>
      <c r="K12" s="184">
        <v>17.552711711528417</v>
      </c>
      <c r="L12" s="185">
        <v>5782</v>
      </c>
      <c r="M12" s="186">
        <v>104967</v>
      </c>
      <c r="N12" s="187">
        <v>20.161410337130103</v>
      </c>
      <c r="O12" s="188">
        <v>7.7119855541343707</v>
      </c>
      <c r="P12" s="189">
        <v>39.520394074836759</v>
      </c>
      <c r="Q12" s="190">
        <v>76864</v>
      </c>
      <c r="R12" s="187">
        <v>3.4272104632856459</v>
      </c>
      <c r="S12" s="188">
        <v>3.4272104632856681</v>
      </c>
      <c r="T12" s="189">
        <v>3.4272104632856681</v>
      </c>
      <c r="U12" s="199">
        <v>12669</v>
      </c>
      <c r="V12" s="190">
        <v>307468</v>
      </c>
      <c r="W12" s="182">
        <v>3.423245237830947</v>
      </c>
      <c r="X12" s="194">
        <v>7914</v>
      </c>
      <c r="Y12" s="190">
        <v>171201</v>
      </c>
      <c r="Z12" s="188">
        <v>-12.301758052618638</v>
      </c>
      <c r="AA12" s="258">
        <v>4758</v>
      </c>
      <c r="AB12" s="260">
        <v>136263</v>
      </c>
      <c r="AC12" s="188">
        <v>33.496943334117098</v>
      </c>
      <c r="AD12" s="196">
        <v>44.317782663561736</v>
      </c>
      <c r="AE12" s="197">
        <v>65.859536602182985</v>
      </c>
    </row>
    <row r="13" spans="2:31" s="1" customFormat="1" x14ac:dyDescent="0.15">
      <c r="B13" s="177" t="s">
        <v>47</v>
      </c>
      <c r="C13" s="178">
        <v>9762</v>
      </c>
      <c r="D13" s="179">
        <v>344728</v>
      </c>
      <c r="E13" s="180">
        <v>-10.306266082807102</v>
      </c>
      <c r="F13" s="181">
        <v>5158</v>
      </c>
      <c r="G13" s="179">
        <v>179102</v>
      </c>
      <c r="H13" s="180">
        <v>-11.553257579124631</v>
      </c>
      <c r="I13" s="182">
        <v>-10.785380753431873</v>
      </c>
      <c r="J13" s="198">
        <v>-12.546296296296299</v>
      </c>
      <c r="K13" s="184">
        <v>18.532546254110375</v>
      </c>
      <c r="L13" s="185">
        <v>4604</v>
      </c>
      <c r="M13" s="186">
        <v>96672</v>
      </c>
      <c r="N13" s="187">
        <v>-7.9024836377147079</v>
      </c>
      <c r="O13" s="188">
        <v>-9.4369935736239192</v>
      </c>
      <c r="P13" s="189">
        <v>-6.0590812839381947</v>
      </c>
      <c r="Q13" s="190">
        <v>68941</v>
      </c>
      <c r="R13" s="187">
        <v>-10.307816402997505</v>
      </c>
      <c r="S13" s="188">
        <v>-10.307816402997483</v>
      </c>
      <c r="T13" s="189">
        <v>-10.307816402997483</v>
      </c>
      <c r="U13" s="192">
        <v>9762</v>
      </c>
      <c r="V13" s="190">
        <v>275780</v>
      </c>
      <c r="W13" s="182">
        <v>-10.306113156491083</v>
      </c>
      <c r="X13" s="194">
        <v>5661</v>
      </c>
      <c r="Y13" s="190">
        <v>153511</v>
      </c>
      <c r="Z13" s="188">
        <v>-10.332883569605318</v>
      </c>
      <c r="AA13" s="258">
        <v>4103</v>
      </c>
      <c r="AB13" s="260">
        <v>122262</v>
      </c>
      <c r="AC13" s="188">
        <v>-10.274982937407808</v>
      </c>
      <c r="AD13" s="196">
        <v>44.33316411632461</v>
      </c>
      <c r="AE13" s="197">
        <v>64.943795779244326</v>
      </c>
    </row>
    <row r="14" spans="2:31" s="1" customFormat="1" ht="13.5" customHeight="1" x14ac:dyDescent="0.15">
      <c r="B14" s="177" t="s">
        <v>79</v>
      </c>
      <c r="C14" s="178">
        <v>3719</v>
      </c>
      <c r="D14" s="179">
        <v>112441</v>
      </c>
      <c r="E14" s="180">
        <v>-67.382690120906915</v>
      </c>
      <c r="F14" s="181">
        <v>1783</v>
      </c>
      <c r="G14" s="179">
        <v>33013</v>
      </c>
      <c r="H14" s="180">
        <v>-81.567486683565789</v>
      </c>
      <c r="I14" s="182">
        <v>-77.407421982605968</v>
      </c>
      <c r="J14" s="198">
        <v>-87.027592351095564</v>
      </c>
      <c r="K14" s="200">
        <v>18.864961866307763</v>
      </c>
      <c r="L14" s="185">
        <v>1936</v>
      </c>
      <c r="M14" s="186">
        <v>39276</v>
      </c>
      <c r="N14" s="187">
        <v>-59.371896722939425</v>
      </c>
      <c r="O14" s="188">
        <v>-52.74585422290783</v>
      </c>
      <c r="P14" s="189">
        <v>-67.045327738969348</v>
      </c>
      <c r="Q14" s="190">
        <v>40160</v>
      </c>
      <c r="R14" s="187">
        <v>-41.747291162008096</v>
      </c>
      <c r="S14" s="188">
        <v>-38.786426074469496</v>
      </c>
      <c r="T14" s="189">
        <v>-53.583498933871006</v>
      </c>
      <c r="U14" s="192">
        <v>3719</v>
      </c>
      <c r="V14" s="190">
        <v>72287</v>
      </c>
      <c r="W14" s="182">
        <v>-73.788164478932487</v>
      </c>
      <c r="X14" s="194">
        <v>2153</v>
      </c>
      <c r="Y14" s="190">
        <v>47474</v>
      </c>
      <c r="Z14" s="188">
        <v>-69.074528861123966</v>
      </c>
      <c r="AA14" s="258">
        <v>1566</v>
      </c>
      <c r="AB14" s="260">
        <v>24815</v>
      </c>
      <c r="AC14" s="188">
        <v>-79.703423794801324</v>
      </c>
      <c r="AD14" s="196">
        <v>34.328440798483825</v>
      </c>
      <c r="AE14" s="201">
        <v>45.669345802149763</v>
      </c>
    </row>
    <row r="15" spans="2:31" s="1" customFormat="1" ht="13.5" customHeight="1" x14ac:dyDescent="0.15">
      <c r="B15" s="202" t="s">
        <v>49</v>
      </c>
      <c r="C15" s="178">
        <v>6858</v>
      </c>
      <c r="D15" s="179">
        <v>240809</v>
      </c>
      <c r="E15" s="180">
        <v>114.16476196405227</v>
      </c>
      <c r="F15" s="181">
        <v>3769</v>
      </c>
      <c r="G15" s="179">
        <v>126791</v>
      </c>
      <c r="H15" s="203">
        <v>284.06385363341712</v>
      </c>
      <c r="I15" s="182">
        <v>66.160076641700044</v>
      </c>
      <c r="J15" s="204">
        <v>782.19368965860451</v>
      </c>
      <c r="K15" s="200">
        <v>21.986200150969072</v>
      </c>
      <c r="L15" s="185">
        <v>3089</v>
      </c>
      <c r="M15" s="186">
        <v>64779</v>
      </c>
      <c r="N15" s="187">
        <v>64.932783379162828</v>
      </c>
      <c r="O15" s="188">
        <v>46.910960581082207</v>
      </c>
      <c r="P15" s="189">
        <v>94.886902343220896</v>
      </c>
      <c r="Q15" s="190">
        <v>49240</v>
      </c>
      <c r="R15" s="187">
        <v>22.609561752988043</v>
      </c>
      <c r="S15" s="188">
        <v>17.86676934924914</v>
      </c>
      <c r="T15" s="189">
        <v>47.625</v>
      </c>
      <c r="U15" s="192">
        <v>6858</v>
      </c>
      <c r="V15" s="190">
        <v>191569</v>
      </c>
      <c r="W15" s="182">
        <v>165.01168951540387</v>
      </c>
      <c r="X15" s="194">
        <v>3380</v>
      </c>
      <c r="Y15" s="190">
        <v>74158</v>
      </c>
      <c r="Z15" s="188">
        <v>56.207608375110581</v>
      </c>
      <c r="AA15" s="258">
        <v>3478</v>
      </c>
      <c r="AB15" s="260">
        <v>117411</v>
      </c>
      <c r="AC15" s="188">
        <v>373.14527503526097</v>
      </c>
      <c r="AD15" s="196">
        <v>61.289143859392702</v>
      </c>
      <c r="AE15" s="201">
        <v>66.185551942120071</v>
      </c>
    </row>
    <row r="16" spans="2:31" s="1" customFormat="1" ht="13.5" customHeight="1" x14ac:dyDescent="0.15">
      <c r="B16" s="205" t="s">
        <v>80</v>
      </c>
      <c r="C16" s="178">
        <v>7262</v>
      </c>
      <c r="D16" s="179">
        <v>303408</v>
      </c>
      <c r="E16" s="206">
        <v>25.995290873679977</v>
      </c>
      <c r="F16" s="181">
        <v>3557</v>
      </c>
      <c r="G16" s="179">
        <v>170483</v>
      </c>
      <c r="H16" s="207">
        <v>34.459859138266893</v>
      </c>
      <c r="I16" s="208">
        <v>55.05673926147233</v>
      </c>
      <c r="J16" s="209">
        <v>25.590631134778974</v>
      </c>
      <c r="K16" s="210">
        <v>20.717942938107811</v>
      </c>
      <c r="L16" s="185">
        <v>3705</v>
      </c>
      <c r="M16" s="186">
        <v>78890</v>
      </c>
      <c r="N16" s="211">
        <v>21.783293968724422</v>
      </c>
      <c r="O16" s="212">
        <v>9.4911393811455014</v>
      </c>
      <c r="P16" s="213">
        <v>37.165097126177159</v>
      </c>
      <c r="Q16" s="190">
        <v>54037</v>
      </c>
      <c r="R16" s="211">
        <v>9.7420796100731195</v>
      </c>
      <c r="S16" s="212">
        <v>5.3677782524564748</v>
      </c>
      <c r="T16" s="213">
        <v>28.154106689246419</v>
      </c>
      <c r="U16" s="192">
        <v>7262</v>
      </c>
      <c r="V16" s="190">
        <v>249372</v>
      </c>
      <c r="W16" s="182">
        <v>30.173462303399816</v>
      </c>
      <c r="X16" s="194">
        <v>3568</v>
      </c>
      <c r="Y16" s="190">
        <v>98584</v>
      </c>
      <c r="Z16" s="212">
        <v>32.937781493567797</v>
      </c>
      <c r="AA16" s="258">
        <v>3694</v>
      </c>
      <c r="AB16" s="260">
        <v>150788</v>
      </c>
      <c r="AC16" s="212">
        <v>28.427489758199812</v>
      </c>
      <c r="AD16" s="196">
        <v>60.467093338466228</v>
      </c>
      <c r="AE16" s="214">
        <v>68.364932710969967</v>
      </c>
    </row>
    <row r="17" spans="2:32" s="1" customFormat="1" ht="13.5" customHeight="1" x14ac:dyDescent="0.15">
      <c r="B17" s="205" t="s">
        <v>81</v>
      </c>
      <c r="C17" s="178">
        <v>6630</v>
      </c>
      <c r="D17" s="179">
        <v>310375</v>
      </c>
      <c r="E17" s="206">
        <v>2.2962479565469778</v>
      </c>
      <c r="F17" s="181">
        <v>3338</v>
      </c>
      <c r="G17" s="179">
        <v>173093</v>
      </c>
      <c r="H17" s="207">
        <v>1.5309444343424303</v>
      </c>
      <c r="I17" s="208">
        <v>4.7680216344122357</v>
      </c>
      <c r="J17" s="209">
        <v>-0.1886521254806155</v>
      </c>
      <c r="K17" s="210">
        <v>23.491158625116533</v>
      </c>
      <c r="L17" s="185">
        <v>3292</v>
      </c>
      <c r="M17" s="186">
        <v>77935</v>
      </c>
      <c r="N17" s="211">
        <v>-1.2105463303333721</v>
      </c>
      <c r="O17" s="212">
        <v>14.822801187244721</v>
      </c>
      <c r="P17" s="213">
        <v>-17.224868261045799</v>
      </c>
      <c r="Q17" s="190">
        <v>59347</v>
      </c>
      <c r="R17" s="211">
        <v>9.8266002923922429</v>
      </c>
      <c r="S17" s="212">
        <v>5.130100884829119</v>
      </c>
      <c r="T17" s="213">
        <v>26.106706309877765</v>
      </c>
      <c r="U17" s="192">
        <v>6630</v>
      </c>
      <c r="V17" s="190">
        <v>251028</v>
      </c>
      <c r="W17" s="182">
        <v>0.66406813916557894</v>
      </c>
      <c r="X17" s="194">
        <v>3696</v>
      </c>
      <c r="Y17" s="190">
        <v>107250</v>
      </c>
      <c r="Z17" s="212">
        <v>8.7904730990830018</v>
      </c>
      <c r="AA17" s="258">
        <v>2934</v>
      </c>
      <c r="AB17" s="260">
        <v>143778</v>
      </c>
      <c r="AC17" s="212">
        <v>-4.6489110539300214</v>
      </c>
      <c r="AD17" s="212">
        <v>57.275682393995886</v>
      </c>
      <c r="AE17" s="214">
        <v>68.953662539637023</v>
      </c>
    </row>
    <row r="18" spans="2:32" s="1" customFormat="1" ht="13.5" customHeight="1" x14ac:dyDescent="0.15">
      <c r="B18" s="215" t="s">
        <v>93</v>
      </c>
      <c r="C18" s="256">
        <v>6732</v>
      </c>
      <c r="D18" s="257">
        <v>278497</v>
      </c>
      <c r="E18" s="217">
        <v>-10.270801449859047</v>
      </c>
      <c r="F18" s="181">
        <v>3043</v>
      </c>
      <c r="G18" s="179">
        <v>126104</v>
      </c>
      <c r="H18" s="217">
        <v>-27.146678375208701</v>
      </c>
      <c r="I18" s="218">
        <v>-16.495660310392669</v>
      </c>
      <c r="J18" s="219">
        <v>-33.088222058214676</v>
      </c>
      <c r="K18" s="210">
        <v>22.317092102636892</v>
      </c>
      <c r="L18" s="185">
        <v>3689</v>
      </c>
      <c r="M18" s="186">
        <v>94829</v>
      </c>
      <c r="N18" s="180">
        <v>21.677038557772498</v>
      </c>
      <c r="O18" s="182">
        <v>30.400777694313106</v>
      </c>
      <c r="P18" s="198">
        <v>9.5828359807792474</v>
      </c>
      <c r="Q18" s="178">
        <v>57567</v>
      </c>
      <c r="R18" s="180">
        <v>-2.9993091478929035</v>
      </c>
      <c r="S18" s="182">
        <v>1.1025408348457333</v>
      </c>
      <c r="T18" s="198">
        <v>-14.873272643919055</v>
      </c>
      <c r="U18" s="178">
        <v>6732</v>
      </c>
      <c r="V18" s="252">
        <v>220934</v>
      </c>
      <c r="W18" s="180">
        <v>-11.988304093567248</v>
      </c>
      <c r="X18" s="192">
        <v>3903</v>
      </c>
      <c r="Y18" s="252">
        <v>110784</v>
      </c>
      <c r="Z18" s="180">
        <v>3.2951048951048945</v>
      </c>
      <c r="AA18" s="261">
        <v>2829</v>
      </c>
      <c r="AB18" s="261">
        <v>110148</v>
      </c>
      <c r="AC18" s="253">
        <v>-23.390226599340647</v>
      </c>
      <c r="AD18" s="254">
        <v>49.8556129884943</v>
      </c>
      <c r="AE18" s="255">
        <v>57.077679306942343</v>
      </c>
    </row>
    <row r="19" spans="2:32" s="1" customFormat="1" ht="13.5" customHeight="1" x14ac:dyDescent="0.15">
      <c r="B19" s="215" t="s">
        <v>97</v>
      </c>
      <c r="C19" s="178">
        <v>7796</v>
      </c>
      <c r="D19" s="179">
        <f>G19+M19+Q19</f>
        <v>327885</v>
      </c>
      <c r="E19" s="180">
        <f>+(D19/D18-1)*100</f>
        <v>17.733763738927166</v>
      </c>
      <c r="F19" s="181">
        <v>3663</v>
      </c>
      <c r="G19" s="179">
        <v>155603</v>
      </c>
      <c r="H19" s="180">
        <f>+(G19/G18-1)*100</f>
        <v>23.392596586944101</v>
      </c>
      <c r="I19" s="208">
        <v>40.916906551264475</v>
      </c>
      <c r="J19" s="288">
        <v>11.19002461563295</v>
      </c>
      <c r="K19" s="210">
        <v>36.969957753090284</v>
      </c>
      <c r="L19" s="181">
        <v>4133</v>
      </c>
      <c r="M19" s="179">
        <v>107535</v>
      </c>
      <c r="N19" s="180">
        <f>+(M19/M18-1)*100</f>
        <v>13.398854780710545</v>
      </c>
      <c r="O19" s="212">
        <v>5.7334553217444295</v>
      </c>
      <c r="P19" s="213">
        <v>26.047369009049277</v>
      </c>
      <c r="Q19" s="190">
        <v>64747</v>
      </c>
      <c r="R19" s="180">
        <f>+(Q19/Q18-1)*100</f>
        <v>12.472423437038582</v>
      </c>
      <c r="S19" s="212">
        <v>10.312794507023298</v>
      </c>
      <c r="T19" s="213">
        <v>19.910755500846292</v>
      </c>
      <c r="U19" s="178">
        <v>7796</v>
      </c>
      <c r="V19" s="190">
        <f>Y19+AB19</f>
        <v>263140</v>
      </c>
      <c r="W19" s="182">
        <f>+(V19/V18-1)*100</f>
        <v>19.103442657083104</v>
      </c>
      <c r="X19" s="192">
        <v>4561</v>
      </c>
      <c r="Y19" s="179">
        <v>135346</v>
      </c>
      <c r="Z19" s="182">
        <f>+(Y19/Y18-1)*100</f>
        <v>22.171071634893135</v>
      </c>
      <c r="AA19" s="192">
        <v>3235</v>
      </c>
      <c r="AB19" s="179">
        <v>127794</v>
      </c>
      <c r="AC19" s="180">
        <f>+(AB19/AB18-1)*100</f>
        <v>16.020263645277268</v>
      </c>
      <c r="AD19" s="212">
        <f>+AB19/V19*100</f>
        <v>48.56502242152466</v>
      </c>
      <c r="AE19" s="273">
        <f>G19/V19*100</f>
        <v>59.133161054951735</v>
      </c>
    </row>
    <row r="20" spans="2:32" s="1" customFormat="1" ht="13.5" customHeight="1" x14ac:dyDescent="0.15">
      <c r="B20" s="215" t="s">
        <v>107</v>
      </c>
      <c r="C20" s="216"/>
      <c r="D20" s="179">
        <f>G20+M20+Q20</f>
        <v>340000</v>
      </c>
      <c r="E20" s="180">
        <f>+(D20/D19-1)*100</f>
        <v>3.6948930265184421</v>
      </c>
      <c r="F20" s="271"/>
      <c r="G20" s="179">
        <v>150000</v>
      </c>
      <c r="H20" s="180">
        <f>+(G20/G19-1)*100</f>
        <v>-3.6008303181815249</v>
      </c>
      <c r="I20" s="274"/>
      <c r="J20" s="275"/>
      <c r="K20" s="276"/>
      <c r="L20" s="271"/>
      <c r="M20" s="179">
        <v>120000</v>
      </c>
      <c r="N20" s="180">
        <f>+(M20/M19-1)*100</f>
        <v>11.591574836099872</v>
      </c>
      <c r="O20" s="277"/>
      <c r="P20" s="278"/>
      <c r="Q20" s="179">
        <v>70000</v>
      </c>
      <c r="R20" s="180">
        <f>+(Q20/Q19-1)*100</f>
        <v>8.1131172100637805</v>
      </c>
      <c r="S20" s="277"/>
      <c r="T20" s="278"/>
      <c r="U20" s="271"/>
      <c r="V20" s="190">
        <f>Y20+AB20</f>
        <v>270000</v>
      </c>
      <c r="W20" s="182">
        <f>+(V20/V19-1)*100</f>
        <v>2.6069772744546693</v>
      </c>
      <c r="X20" s="272"/>
      <c r="Y20" s="179">
        <v>160000</v>
      </c>
      <c r="Z20" s="182">
        <f>+(Y20/Y19-1)*100</f>
        <v>18.215536476881478</v>
      </c>
      <c r="AA20" s="272"/>
      <c r="AB20" s="179">
        <v>110000</v>
      </c>
      <c r="AC20" s="182">
        <f>+(AB20/AB19-1)*100</f>
        <v>-13.923971391458123</v>
      </c>
      <c r="AD20" s="212">
        <f>+AB20/V20*100</f>
        <v>40.74074074074074</v>
      </c>
      <c r="AE20" s="273">
        <f>G20/V20*100</f>
        <v>55.555555555555557</v>
      </c>
    </row>
    <row r="21" spans="2:32" s="1" customFormat="1" ht="13.5" customHeight="1" x14ac:dyDescent="0.15">
      <c r="B21" s="215" t="s">
        <v>102</v>
      </c>
      <c r="C21" s="216"/>
      <c r="D21" s="179">
        <f>G21+M21+Q21</f>
        <v>320000</v>
      </c>
      <c r="E21" s="180">
        <f>+(D21/D20-1)*100</f>
        <v>-5.8823529411764719</v>
      </c>
      <c r="F21" s="271"/>
      <c r="G21" s="179">
        <v>140000</v>
      </c>
      <c r="H21" s="180">
        <f>+(G21/G20-1)*100</f>
        <v>-6.6666666666666652</v>
      </c>
      <c r="I21" s="274"/>
      <c r="J21" s="275"/>
      <c r="K21" s="276"/>
      <c r="L21" s="271"/>
      <c r="M21" s="179">
        <v>110000</v>
      </c>
      <c r="N21" s="180">
        <f>+(M21/M20-1)*100</f>
        <v>-8.3333333333333375</v>
      </c>
      <c r="O21" s="277"/>
      <c r="P21" s="278"/>
      <c r="Q21" s="179">
        <v>70000</v>
      </c>
      <c r="R21" s="180">
        <f>+(Q21/Q20-1)*100</f>
        <v>0</v>
      </c>
      <c r="S21" s="277"/>
      <c r="T21" s="278"/>
      <c r="U21" s="271"/>
      <c r="V21" s="190">
        <f>Y21+AB21</f>
        <v>250000</v>
      </c>
      <c r="W21" s="182">
        <f>+(V21/V20-1)*100</f>
        <v>-7.4074074074074066</v>
      </c>
      <c r="X21" s="272"/>
      <c r="Y21" s="179">
        <v>150000</v>
      </c>
      <c r="Z21" s="182">
        <f>+(Y21/Y20-1)*100</f>
        <v>-6.25</v>
      </c>
      <c r="AA21" s="272"/>
      <c r="AB21" s="179">
        <v>100000</v>
      </c>
      <c r="AC21" s="182">
        <f>+(AB21/AB20-1)*100</f>
        <v>-9.0909090909090935</v>
      </c>
      <c r="AD21" s="212">
        <f>+AB21/V21*100</f>
        <v>40</v>
      </c>
      <c r="AE21" s="273">
        <f>G21/V21*100</f>
        <v>56.000000000000007</v>
      </c>
    </row>
    <row r="22" spans="2:32" s="1" customFormat="1" ht="13.5" customHeight="1" x14ac:dyDescent="0.15">
      <c r="B22" s="220"/>
      <c r="C22" s="221"/>
      <c r="D22" s="222"/>
      <c r="E22" s="223"/>
      <c r="F22" s="221"/>
      <c r="G22" s="222"/>
      <c r="H22" s="223"/>
      <c r="I22" s="224"/>
      <c r="J22" s="225"/>
      <c r="K22" s="226"/>
      <c r="L22" s="227"/>
      <c r="M22" s="228"/>
      <c r="N22" s="229"/>
      <c r="O22" s="230"/>
      <c r="P22" s="231"/>
      <c r="Q22" s="222"/>
      <c r="R22" s="229"/>
      <c r="S22" s="230"/>
      <c r="T22" s="231"/>
      <c r="U22" s="232"/>
      <c r="V22" s="222"/>
      <c r="W22" s="224"/>
      <c r="X22" s="232"/>
      <c r="Y22" s="222"/>
      <c r="Z22" s="230"/>
      <c r="AA22" s="224"/>
      <c r="AB22" s="222"/>
      <c r="AC22" s="230"/>
      <c r="AD22" s="233"/>
      <c r="AE22" s="234"/>
      <c r="AF22" s="235"/>
    </row>
    <row r="23" spans="2:32" s="1" customFormat="1" ht="13.5" customHeight="1" x14ac:dyDescent="0.15">
      <c r="B23" s="177" t="s">
        <v>52</v>
      </c>
      <c r="C23" s="178">
        <v>9695</v>
      </c>
      <c r="D23" s="179">
        <v>234415</v>
      </c>
      <c r="E23" s="180"/>
      <c r="F23" s="181">
        <v>6010</v>
      </c>
      <c r="G23" s="179">
        <v>137826</v>
      </c>
      <c r="H23" s="180"/>
      <c r="I23" s="182"/>
      <c r="J23" s="198"/>
      <c r="K23" s="184">
        <v>5.0461027602359989</v>
      </c>
      <c r="L23" s="181">
        <v>3686</v>
      </c>
      <c r="M23" s="179">
        <v>49699</v>
      </c>
      <c r="N23" s="187"/>
      <c r="O23" s="188"/>
      <c r="P23" s="189"/>
      <c r="Q23" s="190">
        <v>46878</v>
      </c>
      <c r="R23" s="187"/>
      <c r="S23" s="188"/>
      <c r="T23" s="189"/>
      <c r="U23" s="192">
        <v>9695</v>
      </c>
      <c r="V23" s="190">
        <v>187530</v>
      </c>
      <c r="W23" s="182"/>
      <c r="X23" s="192">
        <v>6885</v>
      </c>
      <c r="Y23" s="190">
        <v>118169</v>
      </c>
      <c r="Z23" s="188"/>
      <c r="AA23" s="195">
        <v>2812</v>
      </c>
      <c r="AB23" s="190">
        <v>69355</v>
      </c>
      <c r="AC23" s="188"/>
      <c r="AD23" s="196">
        <v>36.983415986775448</v>
      </c>
      <c r="AE23" s="197">
        <v>73.495440729483292</v>
      </c>
    </row>
    <row r="24" spans="2:32" s="1" customFormat="1" x14ac:dyDescent="0.15">
      <c r="B24" s="177" t="s">
        <v>53</v>
      </c>
      <c r="C24" s="181">
        <v>11523</v>
      </c>
      <c r="D24" s="179">
        <v>309369</v>
      </c>
      <c r="E24" s="180">
        <v>31.974916280954723</v>
      </c>
      <c r="F24" s="181">
        <v>6563</v>
      </c>
      <c r="G24" s="179">
        <v>178485</v>
      </c>
      <c r="H24" s="180">
        <v>29.500239432327714</v>
      </c>
      <c r="I24" s="182">
        <v>26.379247792961657</v>
      </c>
      <c r="J24" s="198">
        <v>34.183414351012111</v>
      </c>
      <c r="K24" s="184">
        <v>5.3202040743515644</v>
      </c>
      <c r="L24" s="181">
        <v>4962</v>
      </c>
      <c r="M24" s="179">
        <v>69002</v>
      </c>
      <c r="N24" s="187">
        <v>38.839815690456561</v>
      </c>
      <c r="O24" s="188">
        <v>11.799859055673</v>
      </c>
      <c r="P24" s="189">
        <v>106.35903207653348</v>
      </c>
      <c r="Q24" s="190">
        <v>61868</v>
      </c>
      <c r="R24" s="187">
        <v>31.976620162976243</v>
      </c>
      <c r="S24" s="188">
        <v>31.976620162976243</v>
      </c>
      <c r="T24" s="189">
        <v>31.976620162976243</v>
      </c>
      <c r="U24" s="199">
        <v>11523</v>
      </c>
      <c r="V24" s="190">
        <v>247493</v>
      </c>
      <c r="W24" s="182">
        <v>31.975150642563854</v>
      </c>
      <c r="X24" s="192">
        <v>7589</v>
      </c>
      <c r="Y24" s="190">
        <v>144169</v>
      </c>
      <c r="Z24" s="188">
        <v>22.002386412680146</v>
      </c>
      <c r="AA24" s="195">
        <v>3932</v>
      </c>
      <c r="AB24" s="190">
        <v>103320</v>
      </c>
      <c r="AC24" s="188">
        <v>48.972676807728355</v>
      </c>
      <c r="AD24" s="196">
        <v>41.746635258370944</v>
      </c>
      <c r="AE24" s="197">
        <v>72.117191193286274</v>
      </c>
    </row>
    <row r="25" spans="2:32" s="1" customFormat="1" x14ac:dyDescent="0.15">
      <c r="B25" s="177" t="s">
        <v>54</v>
      </c>
      <c r="C25" s="181">
        <v>11803</v>
      </c>
      <c r="D25" s="179">
        <v>358722</v>
      </c>
      <c r="E25" s="180">
        <v>15.952794236009415</v>
      </c>
      <c r="F25" s="181">
        <v>7172</v>
      </c>
      <c r="G25" s="179">
        <v>213131</v>
      </c>
      <c r="H25" s="180">
        <v>19.41115499901953</v>
      </c>
      <c r="I25" s="182">
        <v>17.85498980890501</v>
      </c>
      <c r="J25" s="198">
        <v>21.610478790991916</v>
      </c>
      <c r="K25" s="184">
        <v>19.864804540526752</v>
      </c>
      <c r="L25" s="181">
        <v>4630</v>
      </c>
      <c r="M25" s="179">
        <v>73841</v>
      </c>
      <c r="N25" s="187">
        <v>7.0128402075302132</v>
      </c>
      <c r="O25" s="188">
        <v>18.52701646453696</v>
      </c>
      <c r="P25" s="189">
        <v>-8.5492227979274578</v>
      </c>
      <c r="Q25" s="190">
        <v>71738</v>
      </c>
      <c r="R25" s="187">
        <v>15.953319971552338</v>
      </c>
      <c r="S25" s="188">
        <v>15.953319971552361</v>
      </c>
      <c r="T25" s="189">
        <v>15.953319971552361</v>
      </c>
      <c r="U25" s="199">
        <v>11803</v>
      </c>
      <c r="V25" s="190">
        <v>286977</v>
      </c>
      <c r="W25" s="182">
        <v>15.953582525566379</v>
      </c>
      <c r="X25" s="192">
        <v>8262</v>
      </c>
      <c r="Y25" s="190">
        <v>170176</v>
      </c>
      <c r="Z25" s="188">
        <v>18.039245607585542</v>
      </c>
      <c r="AA25" s="195">
        <v>3539</v>
      </c>
      <c r="AB25" s="190">
        <v>116795</v>
      </c>
      <c r="AC25" s="188">
        <v>13.042005420054201</v>
      </c>
      <c r="AD25" s="196">
        <v>40.698383494147613</v>
      </c>
      <c r="AE25" s="197">
        <v>74.267624234694765</v>
      </c>
    </row>
    <row r="26" spans="2:32" s="1" customFormat="1" x14ac:dyDescent="0.15">
      <c r="B26" s="177" t="s">
        <v>55</v>
      </c>
      <c r="C26" s="181">
        <v>12548</v>
      </c>
      <c r="D26" s="179">
        <v>393540</v>
      </c>
      <c r="E26" s="180">
        <v>9.7061234047535407</v>
      </c>
      <c r="F26" s="181">
        <v>7076</v>
      </c>
      <c r="G26" s="179">
        <v>218733</v>
      </c>
      <c r="H26" s="180">
        <v>2.6284304019593474</v>
      </c>
      <c r="I26" s="182">
        <v>8.3142527727708249</v>
      </c>
      <c r="J26" s="198">
        <v>-5.1553381870727559</v>
      </c>
      <c r="K26" s="184">
        <v>12.737261531031152</v>
      </c>
      <c r="L26" s="181">
        <v>5474</v>
      </c>
      <c r="M26" s="179">
        <v>96092</v>
      </c>
      <c r="N26" s="187">
        <v>30.133665578743507</v>
      </c>
      <c r="O26" s="188">
        <v>22.855197940819849</v>
      </c>
      <c r="P26" s="189">
        <v>42.885790964663784</v>
      </c>
      <c r="Q26" s="190">
        <v>78703</v>
      </c>
      <c r="R26" s="187">
        <v>9.7089408681591429</v>
      </c>
      <c r="S26" s="188">
        <v>9.7089408681591429</v>
      </c>
      <c r="T26" s="189">
        <v>9.7089408681591429</v>
      </c>
      <c r="U26" s="199">
        <v>12548</v>
      </c>
      <c r="V26" s="190">
        <v>314829</v>
      </c>
      <c r="W26" s="182">
        <v>9.7053073939723387</v>
      </c>
      <c r="X26" s="192">
        <v>8537</v>
      </c>
      <c r="Y26" s="190">
        <v>191161</v>
      </c>
      <c r="Z26" s="188">
        <v>12.331351071831516</v>
      </c>
      <c r="AA26" s="195">
        <v>4012</v>
      </c>
      <c r="AB26" s="190">
        <v>123664</v>
      </c>
      <c r="AC26" s="188">
        <v>5.8812449163063487</v>
      </c>
      <c r="AD26" s="196">
        <v>39.279735983660977</v>
      </c>
      <c r="AE26" s="197">
        <v>69.476763576417682</v>
      </c>
    </row>
    <row r="27" spans="2:32" s="1" customFormat="1" x14ac:dyDescent="0.15">
      <c r="B27" s="177" t="s">
        <v>56</v>
      </c>
      <c r="C27" s="181">
        <v>12470</v>
      </c>
      <c r="D27" s="179">
        <v>393429</v>
      </c>
      <c r="E27" s="180">
        <v>-2.8205519134016921E-2</v>
      </c>
      <c r="F27" s="181">
        <v>6780</v>
      </c>
      <c r="G27" s="179">
        <v>208038</v>
      </c>
      <c r="H27" s="180">
        <v>-4.8895228429180815</v>
      </c>
      <c r="I27" s="182">
        <v>-6.3559766720139077</v>
      </c>
      <c r="J27" s="198">
        <v>-2.6005836370668112</v>
      </c>
      <c r="K27" s="184">
        <v>17.095415508551977</v>
      </c>
      <c r="L27" s="181">
        <v>5690</v>
      </c>
      <c r="M27" s="179">
        <v>106697</v>
      </c>
      <c r="N27" s="187">
        <v>11.036298547225565</v>
      </c>
      <c r="O27" s="188">
        <v>-1.2414939483663234</v>
      </c>
      <c r="P27" s="189">
        <v>29.539774713435275</v>
      </c>
      <c r="Q27" s="190">
        <v>78682</v>
      </c>
      <c r="R27" s="187">
        <v>-2.6682591514937126E-2</v>
      </c>
      <c r="S27" s="188">
        <v>-2.6682591514937126E-2</v>
      </c>
      <c r="T27" s="189">
        <v>-2.6682591514937126E-2</v>
      </c>
      <c r="U27" s="199">
        <v>12470</v>
      </c>
      <c r="V27" s="190">
        <v>314740</v>
      </c>
      <c r="W27" s="182">
        <v>-2.8269314453242871E-2</v>
      </c>
      <c r="X27" s="192">
        <v>7562</v>
      </c>
      <c r="Y27" s="190">
        <v>181965</v>
      </c>
      <c r="Z27" s="188">
        <v>-4.8106046735474282</v>
      </c>
      <c r="AA27" s="195">
        <v>4910</v>
      </c>
      <c r="AB27" s="190">
        <v>132771</v>
      </c>
      <c r="AC27" s="188">
        <v>7.3643097425281407</v>
      </c>
      <c r="AD27" s="196">
        <v>42.184342632013724</v>
      </c>
      <c r="AE27" s="197">
        <v>66.098366906017674</v>
      </c>
    </row>
    <row r="28" spans="2:32" s="1" customFormat="1" x14ac:dyDescent="0.15">
      <c r="B28" s="177" t="s">
        <v>82</v>
      </c>
      <c r="C28" s="178">
        <v>7410</v>
      </c>
      <c r="D28" s="179">
        <v>251609</v>
      </c>
      <c r="E28" s="180">
        <v>-36.047164799747854</v>
      </c>
      <c r="F28" s="181">
        <v>3807</v>
      </c>
      <c r="G28" s="179">
        <v>117886</v>
      </c>
      <c r="H28" s="180">
        <v>-43.334390832444072</v>
      </c>
      <c r="I28" s="182">
        <v>-44.565052072076398</v>
      </c>
      <c r="J28" s="198">
        <v>-41.489387303268032</v>
      </c>
      <c r="K28" s="184">
        <v>22.216657034611188</v>
      </c>
      <c r="L28" s="181">
        <v>3603</v>
      </c>
      <c r="M28" s="179">
        <v>76684</v>
      </c>
      <c r="N28" s="187">
        <v>-28.129188262087965</v>
      </c>
      <c r="O28" s="188">
        <v>-28.925590854898658</v>
      </c>
      <c r="P28" s="189">
        <v>-27.224761866403526</v>
      </c>
      <c r="Q28" s="190">
        <v>57036</v>
      </c>
      <c r="R28" s="187">
        <v>-27.510739432144575</v>
      </c>
      <c r="S28" s="188">
        <v>-26.012938156122118</v>
      </c>
      <c r="T28" s="189">
        <v>-33.495589842657779</v>
      </c>
      <c r="U28" s="192">
        <v>7410</v>
      </c>
      <c r="V28" s="190">
        <v>194574</v>
      </c>
      <c r="W28" s="182">
        <v>-38.179449704518014</v>
      </c>
      <c r="X28" s="192">
        <v>4301</v>
      </c>
      <c r="Y28" s="190">
        <v>109797</v>
      </c>
      <c r="Z28" s="188">
        <v>-39.660374247794906</v>
      </c>
      <c r="AA28" s="195">
        <v>3111</v>
      </c>
      <c r="AB28" s="190">
        <v>84771</v>
      </c>
      <c r="AC28" s="188">
        <v>-36.152473055109922</v>
      </c>
      <c r="AD28" s="196">
        <v>43.567485892256933</v>
      </c>
      <c r="AE28" s="197">
        <v>60.586717649840161</v>
      </c>
    </row>
    <row r="29" spans="2:32" s="1" customFormat="1" x14ac:dyDescent="0.15">
      <c r="B29" s="236" t="s">
        <v>83</v>
      </c>
      <c r="C29" s="178">
        <v>4648</v>
      </c>
      <c r="D29" s="179">
        <v>141612</v>
      </c>
      <c r="E29" s="180">
        <v>-43.717434590972502</v>
      </c>
      <c r="F29" s="181">
        <v>2404</v>
      </c>
      <c r="G29" s="190">
        <v>54177</v>
      </c>
      <c r="H29" s="180">
        <v>-54.042888892659001</v>
      </c>
      <c r="I29" s="182">
        <v>-61.651095291042736</v>
      </c>
      <c r="J29" s="198">
        <v>-43.202336150698173</v>
      </c>
      <c r="K29" s="200">
        <v>6.5739003835708489</v>
      </c>
      <c r="L29" s="181">
        <v>2244</v>
      </c>
      <c r="M29" s="179">
        <v>46279</v>
      </c>
      <c r="N29" s="187">
        <v>-39.649731365082673</v>
      </c>
      <c r="O29" s="188">
        <v>-26.545463515713653</v>
      </c>
      <c r="P29" s="189">
        <v>-54.336155847030824</v>
      </c>
      <c r="Q29" s="190">
        <v>41158</v>
      </c>
      <c r="R29" s="187">
        <v>-27.838558103653831</v>
      </c>
      <c r="S29" s="188">
        <v>-30.859150211717022</v>
      </c>
      <c r="T29" s="189">
        <v>-29.472356527223052</v>
      </c>
      <c r="U29" s="192">
        <v>4648</v>
      </c>
      <c r="V29" s="190">
        <v>100454</v>
      </c>
      <c r="W29" s="182">
        <v>-48.372341628377889</v>
      </c>
      <c r="X29" s="192">
        <v>2609</v>
      </c>
      <c r="Y29" s="190">
        <v>56335</v>
      </c>
      <c r="Z29" s="188">
        <v>-48.691676457462407</v>
      </c>
      <c r="AA29" s="195">
        <v>2039</v>
      </c>
      <c r="AB29" s="190">
        <v>44121</v>
      </c>
      <c r="AC29" s="188">
        <v>-47.952719680079269</v>
      </c>
      <c r="AD29" s="196">
        <v>43.92159595436717</v>
      </c>
      <c r="AE29" s="197">
        <v>53.932148047862704</v>
      </c>
      <c r="AF29" s="235"/>
    </row>
    <row r="30" spans="2:32" s="1" customFormat="1" x14ac:dyDescent="0.15">
      <c r="B30" s="237" t="s">
        <v>84</v>
      </c>
      <c r="C30" s="178">
        <v>7017</v>
      </c>
      <c r="D30" s="179">
        <v>272132</v>
      </c>
      <c r="E30" s="180">
        <v>92.167330452221563</v>
      </c>
      <c r="F30" s="181">
        <v>3789</v>
      </c>
      <c r="G30" s="179">
        <v>153228</v>
      </c>
      <c r="H30" s="180">
        <v>182.82850656182515</v>
      </c>
      <c r="I30" s="182">
        <v>101.05810144218097</v>
      </c>
      <c r="J30" s="198">
        <v>261.46493356023029</v>
      </c>
      <c r="K30" s="200">
        <v>21.448554270665319</v>
      </c>
      <c r="L30" s="181">
        <v>3228</v>
      </c>
      <c r="M30" s="179">
        <v>67522</v>
      </c>
      <c r="N30" s="187">
        <v>45.902028998033664</v>
      </c>
      <c r="O30" s="188">
        <v>20.321053161836321</v>
      </c>
      <c r="P30" s="189">
        <v>92.055508423221426</v>
      </c>
      <c r="Q30" s="190">
        <v>51384</v>
      </c>
      <c r="R30" s="187">
        <v>24.845716507118908</v>
      </c>
      <c r="S30" s="188">
        <v>29.456521739130427</v>
      </c>
      <c r="T30" s="189">
        <v>31.377862078309171</v>
      </c>
      <c r="U30" s="192">
        <v>7017</v>
      </c>
      <c r="V30" s="190">
        <v>220748</v>
      </c>
      <c r="W30" s="182">
        <v>119.75033348597368</v>
      </c>
      <c r="X30" s="192">
        <v>3385</v>
      </c>
      <c r="Y30" s="190">
        <v>89221</v>
      </c>
      <c r="Z30" s="188">
        <v>58.375787698588802</v>
      </c>
      <c r="AA30" s="195">
        <v>3632</v>
      </c>
      <c r="AB30" s="190">
        <v>131528</v>
      </c>
      <c r="AC30" s="188">
        <v>198.10747716506879</v>
      </c>
      <c r="AD30" s="196">
        <v>59.58287277800931</v>
      </c>
      <c r="AE30" s="197">
        <v>69.413086415278954</v>
      </c>
      <c r="AF30" s="235"/>
    </row>
    <row r="31" spans="2:32" s="1" customFormat="1" x14ac:dyDescent="0.15">
      <c r="B31" s="237" t="s">
        <v>85</v>
      </c>
      <c r="C31" s="181">
        <v>7337</v>
      </c>
      <c r="D31" s="179">
        <v>316640</v>
      </c>
      <c r="E31" s="206">
        <v>16.355298164126239</v>
      </c>
      <c r="F31" s="181">
        <v>3618</v>
      </c>
      <c r="G31" s="179">
        <v>180582</v>
      </c>
      <c r="H31" s="206">
        <v>17.85182864750567</v>
      </c>
      <c r="I31" s="208">
        <v>8.4670849330461806</v>
      </c>
      <c r="J31" s="238">
        <v>22.869191549888313</v>
      </c>
      <c r="K31" s="210">
        <v>26.607814822982096</v>
      </c>
      <c r="L31" s="181">
        <v>3719</v>
      </c>
      <c r="M31" s="179">
        <v>81364</v>
      </c>
      <c r="N31" s="211">
        <v>20.499985190012154</v>
      </c>
      <c r="O31" s="212">
        <v>16.252651557441112</v>
      </c>
      <c r="P31" s="213">
        <v>25.305272457640498</v>
      </c>
      <c r="Q31" s="179">
        <v>54695</v>
      </c>
      <c r="R31" s="211">
        <v>6.4436400435933479</v>
      </c>
      <c r="S31" s="212">
        <v>0.68130022789971179</v>
      </c>
      <c r="T31" s="213">
        <v>31.246777353820789</v>
      </c>
      <c r="U31" s="199">
        <v>7337</v>
      </c>
      <c r="V31" s="179">
        <v>261946</v>
      </c>
      <c r="W31" s="208">
        <v>18.662909743236639</v>
      </c>
      <c r="X31" s="199">
        <v>3705</v>
      </c>
      <c r="Y31" s="179">
        <v>99569</v>
      </c>
      <c r="Z31" s="212">
        <v>11.598166350971169</v>
      </c>
      <c r="AA31" s="239">
        <v>3632</v>
      </c>
      <c r="AB31" s="179">
        <v>162376</v>
      </c>
      <c r="AC31" s="212">
        <v>23.453561218903957</v>
      </c>
      <c r="AD31" s="212">
        <v>61.988348743634184</v>
      </c>
      <c r="AE31" s="213">
        <v>68.938636207462608</v>
      </c>
      <c r="AF31" s="235"/>
    </row>
    <row r="32" spans="2:32" s="1" customFormat="1" x14ac:dyDescent="0.15">
      <c r="B32" s="215" t="s">
        <v>86</v>
      </c>
      <c r="C32" s="181">
        <v>6177</v>
      </c>
      <c r="D32" s="179">
        <v>271364</v>
      </c>
      <c r="E32" s="206">
        <v>-14.298888327438092</v>
      </c>
      <c r="F32" s="181">
        <v>2927</v>
      </c>
      <c r="G32" s="179">
        <v>135338</v>
      </c>
      <c r="H32" s="206">
        <v>-25.054545857283671</v>
      </c>
      <c r="I32" s="208">
        <v>-11.52531252158299</v>
      </c>
      <c r="J32" s="238">
        <v>-31.441987869301499</v>
      </c>
      <c r="K32" s="210">
        <v>17.625614853000073</v>
      </c>
      <c r="L32" s="181">
        <v>3250</v>
      </c>
      <c r="M32" s="179">
        <v>77514</v>
      </c>
      <c r="N32" s="211">
        <v>-4.7318224276092735</v>
      </c>
      <c r="O32" s="212">
        <v>14.095699983193683</v>
      </c>
      <c r="P32" s="213">
        <v>-24.475612519829781</v>
      </c>
      <c r="Q32" s="179">
        <v>58512</v>
      </c>
      <c r="R32" s="211">
        <v>6.9787000639912122</v>
      </c>
      <c r="S32" s="212">
        <v>3.7789797231289697</v>
      </c>
      <c r="T32" s="213">
        <v>17.521804038657976</v>
      </c>
      <c r="U32" s="199">
        <v>6177</v>
      </c>
      <c r="V32" s="179">
        <v>212852</v>
      </c>
      <c r="W32" s="208">
        <v>-18.742030800241267</v>
      </c>
      <c r="X32" s="199">
        <v>3550</v>
      </c>
      <c r="Y32" s="179">
        <v>98765</v>
      </c>
      <c r="Z32" s="212">
        <v>-0.80748023983368</v>
      </c>
      <c r="AA32" s="239">
        <v>2627</v>
      </c>
      <c r="AB32" s="179">
        <v>114087</v>
      </c>
      <c r="AC32" s="212">
        <v>-29.739000837562202</v>
      </c>
      <c r="AD32" s="212">
        <v>53.599214477665235</v>
      </c>
      <c r="AE32" s="213">
        <v>63.583146975363157</v>
      </c>
      <c r="AF32" s="235"/>
    </row>
    <row r="33" spans="2:32" s="1" customFormat="1" x14ac:dyDescent="0.15">
      <c r="B33" s="215" t="s">
        <v>95</v>
      </c>
      <c r="C33" s="181">
        <v>7129</v>
      </c>
      <c r="D33" s="179">
        <v>299467</v>
      </c>
      <c r="E33" s="206">
        <v>10.356200527704502</v>
      </c>
      <c r="F33" s="181">
        <v>3370</v>
      </c>
      <c r="G33" s="179">
        <v>141125</v>
      </c>
      <c r="H33" s="206">
        <v>4.2759609274556993</v>
      </c>
      <c r="I33" s="208">
        <v>15.290490037274822</v>
      </c>
      <c r="J33" s="238">
        <v>-2.4329337899543333</v>
      </c>
      <c r="K33" s="210">
        <v>22.455180163775793</v>
      </c>
      <c r="L33" s="181">
        <v>3759</v>
      </c>
      <c r="M33" s="179">
        <v>97989</v>
      </c>
      <c r="N33" s="211">
        <v>26.414583172072142</v>
      </c>
      <c r="O33" s="212">
        <v>22.149741172509579</v>
      </c>
      <c r="P33" s="213">
        <v>33.154402693961913</v>
      </c>
      <c r="Q33" s="179">
        <v>60355</v>
      </c>
      <c r="R33" s="211">
        <v>3.1497812414547468</v>
      </c>
      <c r="S33" s="212">
        <v>6.4148777407875031</v>
      </c>
      <c r="T33" s="213">
        <v>-6.3582269171625398</v>
      </c>
      <c r="U33" s="199">
        <v>7129</v>
      </c>
      <c r="V33" s="179">
        <v>239115</v>
      </c>
      <c r="W33" s="208">
        <v>12.338620261966057</v>
      </c>
      <c r="X33" s="199">
        <v>4029</v>
      </c>
      <c r="Y33" s="179">
        <v>117124</v>
      </c>
      <c r="Z33" s="212">
        <v>18.588568824988599</v>
      </c>
      <c r="AA33" s="239">
        <v>3100</v>
      </c>
      <c r="AB33" s="179">
        <v>121990</v>
      </c>
      <c r="AC33" s="212">
        <v>6.9271696161701186</v>
      </c>
      <c r="AD33" s="212">
        <v>51.017292934362125</v>
      </c>
      <c r="AE33" s="213">
        <v>59.019718545469757</v>
      </c>
      <c r="AF33" s="240"/>
    </row>
    <row r="34" spans="2:32" s="1" customFormat="1" x14ac:dyDescent="0.15">
      <c r="B34" s="215" t="s">
        <v>98</v>
      </c>
      <c r="C34" s="178">
        <v>7713</v>
      </c>
      <c r="D34" s="179">
        <f>G34+M34+Q34</f>
        <v>326958</v>
      </c>
      <c r="E34" s="180">
        <f>+(D34/D33-1)*100</f>
        <v>9.1799764247813656</v>
      </c>
      <c r="F34" s="181">
        <v>3645</v>
      </c>
      <c r="G34" s="179">
        <v>155933</v>
      </c>
      <c r="H34" s="180">
        <f>+(G34/G33-1)*100</f>
        <v>10.492825509300264</v>
      </c>
      <c r="I34" s="206">
        <v>25.392714469496909</v>
      </c>
      <c r="J34" s="209">
        <v>-0.23887873248020242</v>
      </c>
      <c r="K34" s="210">
        <v>39.153126356725195</v>
      </c>
      <c r="L34" s="181">
        <v>4068</v>
      </c>
      <c r="M34" s="179">
        <v>107083</v>
      </c>
      <c r="N34" s="180">
        <f>+(M34/M33-1)*100</f>
        <v>9.2806335404994389</v>
      </c>
      <c r="O34" s="211">
        <v>10.88581863285556</v>
      </c>
      <c r="P34" s="213">
        <v>6.9659714049628292</v>
      </c>
      <c r="Q34" s="190">
        <v>63942</v>
      </c>
      <c r="R34" s="180">
        <f>+(Q34/Q33-1)*100</f>
        <v>5.9431695799850859</v>
      </c>
      <c r="S34" s="211">
        <v>5.2751947183326422</v>
      </c>
      <c r="T34" s="213">
        <v>8.1536484363844011</v>
      </c>
      <c r="U34" s="178">
        <v>7713</v>
      </c>
      <c r="V34" s="179">
        <f>Y34+AB34</f>
        <v>263016</v>
      </c>
      <c r="W34" s="182">
        <f>+(V34/V33-1)*100</f>
        <v>9.9956088074775629</v>
      </c>
      <c r="X34" s="192">
        <v>4699</v>
      </c>
      <c r="Y34" s="179">
        <v>138443</v>
      </c>
      <c r="Z34" s="180">
        <f>+(Y34/Y33-1)*100</f>
        <v>18.202076431815861</v>
      </c>
      <c r="AA34" s="195">
        <v>3014</v>
      </c>
      <c r="AB34" s="179">
        <v>124573</v>
      </c>
      <c r="AC34" s="180">
        <f>+(AB34/AB33-1)*100</f>
        <v>2.1173866710386013</v>
      </c>
      <c r="AD34" s="212">
        <f>+AB34/V34*100</f>
        <v>47.363278279648384</v>
      </c>
      <c r="AE34" s="214">
        <f>G34/V34*100</f>
        <v>59.286507284727932</v>
      </c>
      <c r="AF34" s="240"/>
    </row>
    <row r="35" spans="2:32" s="1" customFormat="1" x14ac:dyDescent="0.15">
      <c r="B35" s="300" t="s">
        <v>108</v>
      </c>
      <c r="C35" s="271"/>
      <c r="D35" s="301">
        <f>G35+M35+Q35</f>
        <v>340000</v>
      </c>
      <c r="E35" s="180">
        <f>+(D35/D34-1)*100</f>
        <v>3.9888915395861257</v>
      </c>
      <c r="F35" s="271"/>
      <c r="G35" s="301">
        <v>150000</v>
      </c>
      <c r="H35" s="180">
        <f>+(G35/G34-1)*100</f>
        <v>-3.8048392578864054</v>
      </c>
      <c r="I35" s="302"/>
      <c r="J35" s="303"/>
      <c r="K35" s="304"/>
      <c r="L35" s="271"/>
      <c r="M35" s="301">
        <v>120000</v>
      </c>
      <c r="N35" s="187">
        <f>+(M35/M34-1)*100</f>
        <v>12.062605642352198</v>
      </c>
      <c r="O35" s="305"/>
      <c r="P35" s="306"/>
      <c r="Q35" s="190">
        <v>70000</v>
      </c>
      <c r="R35" s="187">
        <f>+(Q35/Q34-1)*100</f>
        <v>9.4742110037221217</v>
      </c>
      <c r="S35" s="305"/>
      <c r="T35" s="306"/>
      <c r="U35" s="271"/>
      <c r="V35" s="190">
        <f>Y35+AB35</f>
        <v>270000</v>
      </c>
      <c r="W35" s="182">
        <f>+(V35/V34-1)*100</f>
        <v>2.6553517656720427</v>
      </c>
      <c r="X35" s="272"/>
      <c r="Y35" s="190">
        <v>160000</v>
      </c>
      <c r="Z35" s="188">
        <f>+(Y35/Y34-1)*100</f>
        <v>15.571029232247202</v>
      </c>
      <c r="AA35" s="307"/>
      <c r="AB35" s="190">
        <v>110000</v>
      </c>
      <c r="AC35" s="188">
        <f>+(AB35/AB34-1)*100</f>
        <v>-11.698361603236652</v>
      </c>
      <c r="AD35" s="196">
        <f>+AB35/V35*100</f>
        <v>40.74074074074074</v>
      </c>
      <c r="AE35" s="197">
        <f>G35/V35*100</f>
        <v>55.555555555555557</v>
      </c>
    </row>
    <row r="36" spans="2:32" s="1" customFormat="1" ht="14.25" thickBot="1" x14ac:dyDescent="0.2">
      <c r="B36" s="310" t="s">
        <v>103</v>
      </c>
      <c r="C36" s="279"/>
      <c r="D36" s="287">
        <f>G36+M36+Q36</f>
        <v>330000</v>
      </c>
      <c r="E36" s="265">
        <f>+(D36/D35-1)*100</f>
        <v>-2.9411764705882359</v>
      </c>
      <c r="F36" s="279"/>
      <c r="G36" s="287">
        <v>140000</v>
      </c>
      <c r="H36" s="265">
        <f>+(G36/G35-1)*100</f>
        <v>-6.6666666666666652</v>
      </c>
      <c r="I36" s="280"/>
      <c r="J36" s="281"/>
      <c r="K36" s="282"/>
      <c r="L36" s="279"/>
      <c r="M36" s="287">
        <v>120000</v>
      </c>
      <c r="N36" s="267">
        <f>+(M36/M35-1)*100</f>
        <v>0</v>
      </c>
      <c r="O36" s="283"/>
      <c r="P36" s="284"/>
      <c r="Q36" s="264">
        <v>70000</v>
      </c>
      <c r="R36" s="267">
        <f>+(Q36/Q35-1)*100</f>
        <v>0</v>
      </c>
      <c r="S36" s="283"/>
      <c r="T36" s="284"/>
      <c r="U36" s="279"/>
      <c r="V36" s="264">
        <f>Y36+AB36</f>
        <v>260000</v>
      </c>
      <c r="W36" s="266">
        <f>+(V36/V35-1)*100</f>
        <v>-3.703703703703709</v>
      </c>
      <c r="X36" s="285"/>
      <c r="Y36" s="264">
        <v>150000</v>
      </c>
      <c r="Z36" s="268">
        <f>+(Y36/Y35-1)*100</f>
        <v>-6.25</v>
      </c>
      <c r="AA36" s="286"/>
      <c r="AB36" s="264">
        <v>110000</v>
      </c>
      <c r="AC36" s="268">
        <f>+(AB36/AB35-1)*100</f>
        <v>0</v>
      </c>
      <c r="AD36" s="269">
        <f>+AB36/V36*100</f>
        <v>42.307692307692307</v>
      </c>
      <c r="AE36" s="270">
        <f>G36/V36*100</f>
        <v>53.846153846153847</v>
      </c>
    </row>
    <row r="37" spans="2:32" s="235" customFormat="1" x14ac:dyDescent="0.15">
      <c r="B37" s="308"/>
      <c r="C37" s="252"/>
      <c r="D37" s="309"/>
      <c r="E37" s="296"/>
      <c r="F37" s="252"/>
      <c r="G37" s="309"/>
      <c r="H37" s="296"/>
      <c r="I37" s="296"/>
      <c r="J37" s="296"/>
      <c r="K37" s="297"/>
      <c r="L37" s="252"/>
      <c r="M37" s="309"/>
      <c r="N37" s="298"/>
      <c r="O37" s="298"/>
      <c r="P37" s="298"/>
      <c r="Q37" s="252"/>
      <c r="R37" s="298"/>
      <c r="S37" s="298"/>
      <c r="T37" s="298"/>
      <c r="U37" s="252"/>
      <c r="V37" s="252"/>
      <c r="W37" s="296"/>
      <c r="X37" s="252"/>
      <c r="Y37" s="252"/>
      <c r="Z37" s="298"/>
      <c r="AA37" s="296"/>
      <c r="AB37" s="252"/>
      <c r="AC37" s="298"/>
      <c r="AD37" s="299"/>
      <c r="AE37" s="299"/>
    </row>
  </sheetData>
  <mergeCells count="1">
    <mergeCell ref="AC2:AE2"/>
  </mergeCells>
  <phoneticPr fontId="3"/>
  <printOptions horizontalCentered="1"/>
  <pageMargins left="0.19685039370078741" right="0.19685039370078741" top="0.74803149606299213" bottom="0.51"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長期暦年受注グラフ</vt:lpstr>
      <vt:lpstr>暦年・年度グラフ</vt:lpstr>
      <vt:lpstr>総括推移表</vt:lpstr>
      <vt:lpstr>総括推移表!Print_Area</vt:lpstr>
      <vt:lpstr>長期暦年受注グラフ!Print_Area</vt:lpstr>
      <vt:lpstr>暦年・年度グラフ!Print_Area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user5</cp:lastModifiedBy>
  <cp:lastPrinted>2015-12-11T02:04:54Z</cp:lastPrinted>
  <dcterms:created xsi:type="dcterms:W3CDTF">2006-07-07T05:04:05Z</dcterms:created>
  <dcterms:modified xsi:type="dcterms:W3CDTF">2015-12-11T07:57:08Z</dcterms:modified>
</cp:coreProperties>
</file>